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Objects="none" defaultThemeVersion="124226"/>
  <bookViews>
    <workbookView xWindow="120" yWindow="150" windowWidth="15480" windowHeight="8415"/>
  </bookViews>
  <sheets>
    <sheet name="สรุปโครงการแผนพัฒนา 59-61" sheetId="46" r:id="rId1"/>
  </sheets>
  <definedNames>
    <definedName name="_xlnm.Print_Area" localSheetId="0">'สรุปโครงการแผนพัฒนา 59-61'!$A$1:$P$141</definedName>
  </definedNames>
  <calcPr calcId="124519"/>
</workbook>
</file>

<file path=xl/calcChain.xml><?xml version="1.0" encoding="utf-8"?>
<calcChain xmlns="http://schemas.openxmlformats.org/spreadsheetml/2006/main">
  <c r="I120" i="46"/>
  <c r="I121"/>
  <c r="I122"/>
  <c r="I123"/>
  <c r="D64"/>
  <c r="E64"/>
  <c r="F64"/>
  <c r="G64"/>
  <c r="H64"/>
  <c r="C64"/>
  <c r="D42"/>
  <c r="E42"/>
  <c r="F42"/>
  <c r="G42"/>
  <c r="H42"/>
  <c r="C42"/>
  <c r="I97"/>
  <c r="J87"/>
  <c r="I87"/>
  <c r="J39"/>
  <c r="I39"/>
  <c r="J34"/>
  <c r="I34"/>
  <c r="C31"/>
  <c r="J29"/>
  <c r="I29"/>
  <c r="H123"/>
  <c r="G123"/>
  <c r="F123"/>
  <c r="E123"/>
  <c r="D123"/>
  <c r="C123"/>
  <c r="J122"/>
  <c r="J120"/>
  <c r="J119"/>
  <c r="I119"/>
  <c r="J110"/>
  <c r="I110"/>
  <c r="J109"/>
  <c r="I109"/>
  <c r="J106"/>
  <c r="I106"/>
  <c r="J104"/>
  <c r="I104"/>
  <c r="J102"/>
  <c r="I102"/>
  <c r="J101"/>
  <c r="I101"/>
  <c r="H98"/>
  <c r="G98"/>
  <c r="F98"/>
  <c r="E98"/>
  <c r="D98"/>
  <c r="C98"/>
  <c r="J97"/>
  <c r="J96"/>
  <c r="I96"/>
  <c r="J95"/>
  <c r="I95"/>
  <c r="J86"/>
  <c r="I86"/>
  <c r="J85"/>
  <c r="I85"/>
  <c r="J83"/>
  <c r="I83"/>
  <c r="J82"/>
  <c r="I82"/>
  <c r="J81"/>
  <c r="I81"/>
  <c r="J79"/>
  <c r="I79"/>
  <c r="J78"/>
  <c r="I78"/>
  <c r="J77"/>
  <c r="I77"/>
  <c r="J76"/>
  <c r="I76"/>
  <c r="J74"/>
  <c r="I74"/>
  <c r="J63"/>
  <c r="I63"/>
  <c r="J62"/>
  <c r="J60"/>
  <c r="I60"/>
  <c r="J59"/>
  <c r="I59"/>
  <c r="H56"/>
  <c r="G56"/>
  <c r="F56"/>
  <c r="E56"/>
  <c r="D56"/>
  <c r="C56"/>
  <c r="J55"/>
  <c r="I55"/>
  <c r="J54"/>
  <c r="I54"/>
  <c r="J53"/>
  <c r="I53"/>
  <c r="J40"/>
  <c r="I40"/>
  <c r="J37"/>
  <c r="I37"/>
  <c r="J36"/>
  <c r="I36"/>
  <c r="J35"/>
  <c r="I35"/>
  <c r="H31"/>
  <c r="G31"/>
  <c r="F31"/>
  <c r="E31"/>
  <c r="D31"/>
  <c r="J30"/>
  <c r="I30"/>
  <c r="J20"/>
  <c r="I20"/>
  <c r="J18"/>
  <c r="I18"/>
  <c r="J16"/>
  <c r="I16"/>
  <c r="J15"/>
  <c r="I15"/>
  <c r="J14"/>
  <c r="I14"/>
  <c r="J12"/>
  <c r="I12"/>
  <c r="J11"/>
  <c r="I11"/>
  <c r="J123" l="1"/>
  <c r="J98"/>
  <c r="J64"/>
  <c r="J31"/>
  <c r="I64"/>
  <c r="I42"/>
  <c r="J42"/>
  <c r="J56"/>
  <c r="I56"/>
  <c r="C124"/>
  <c r="I31"/>
  <c r="F124"/>
  <c r="E124"/>
  <c r="I98"/>
  <c r="G124"/>
  <c r="H124"/>
  <c r="D124"/>
  <c r="J124" l="1"/>
  <c r="I124"/>
</calcChain>
</file>

<file path=xl/comments1.xml><?xml version="1.0" encoding="utf-8"?>
<comments xmlns="http://schemas.openxmlformats.org/spreadsheetml/2006/main">
  <authors>
    <author>TrueFasterUser</author>
  </authors>
  <commentList>
    <comment ref="A84" authorId="0">
      <text>
        <r>
          <rPr>
            <b/>
            <sz val="8"/>
            <color indexed="81"/>
            <rFont val="Tahoma"/>
            <family val="2"/>
          </rPr>
          <t>TrueFasterUser: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<sst xmlns="http://schemas.openxmlformats.org/spreadsheetml/2006/main" count="164" uniqueCount="91">
  <si>
    <t>ที่</t>
  </si>
  <si>
    <t xml:space="preserve">แผนยุทธศาสตร์การพัฒนา </t>
  </si>
  <si>
    <t>โครงการ(จำนวน)</t>
  </si>
  <si>
    <t>รวม</t>
  </si>
  <si>
    <t>งบประมาณตามแผน (บาท)</t>
  </si>
  <si>
    <t>รวมแผนพัฒนาสามปี</t>
  </si>
  <si>
    <t>องค์การบริหารส่วนตำบลดงมูลเหล็ก</t>
  </si>
  <si>
    <t>การพัฒนาด้านระบบระบายน้ำ</t>
  </si>
  <si>
    <t>การพัฒนาด้านไฟฟ้า</t>
  </si>
  <si>
    <t>ยุทธศาสตร์การพัฒนาด้านการศึกษา</t>
  </si>
  <si>
    <t>ยุทธศาสตร์การพัฒนาด้านสาธารณสุข</t>
  </si>
  <si>
    <t>การพัฒนาด้านสาธารณสุข</t>
  </si>
  <si>
    <t>การพัฒนาด้านสิ่งแวดล้อม</t>
  </si>
  <si>
    <t>การพัฒนาด้านวัฒนธรรมประเพณี</t>
  </si>
  <si>
    <t>ยุทธศาสตร์การพัฒนาด้านเศรษฐกิจ</t>
  </si>
  <si>
    <t>การพัฒนาด้านการท่องเที่ยว</t>
  </si>
  <si>
    <t>การพัฒนาด้านการบริการประชาชน</t>
  </si>
  <si>
    <t>ยุทธศาสตร์การพัฒนาคนและสังคม</t>
  </si>
  <si>
    <t>การพัฒนาด้านการมีส่วนร่วมและความเข็มแข็งของชุมชน</t>
  </si>
  <si>
    <t>การพัฒนาด้านการปลอดภัยในชีวิตและทรัพย์สิน</t>
  </si>
  <si>
    <t>ยุทธศาสตร์การพัฒนาด้านโครงสร้างพ้นฐาน</t>
  </si>
  <si>
    <t>การพัฒนาด้านถนนและสะพาน</t>
  </si>
  <si>
    <t>การพัฒนาป้องกันน้ำท่วม</t>
  </si>
  <si>
    <t>การพัฒนาด้านสาธารณะและภูมิทัศน์</t>
  </si>
  <si>
    <t>การพัฒนาศูนย์พัฒนาเด็กเล็กให้ได้มาตรฐาน</t>
  </si>
  <si>
    <t>ยุทธศาสตร์การพัฒนาการเมืองการบริหาร</t>
  </si>
  <si>
    <t>6.1.1  งานปรับปรุงขั้นตอน กระบวนการให้บริการ</t>
  </si>
  <si>
    <t>การพัฒนาด้านวัสดุอุปกรณ์ เครื่องมือ เครื่องในการปฎิบัติงาน</t>
  </si>
  <si>
    <t>การพัฒนาด้านการเพิ่มประสิทธิภาพในการปฎิบัติงาน</t>
  </si>
  <si>
    <t>6.3.2   งานพัฒนาและใช้เทคโนโลยีในการปฎิบัติงาน</t>
  </si>
  <si>
    <t>การพัฒนาส่งเสริมการบริหารการปกครองระบอบประชาธิปไตย</t>
  </si>
  <si>
    <t xml:space="preserve">   รวมทั้งหมด</t>
  </si>
  <si>
    <t>1.1.1  งานก่อสร้างและปรับปรุงถนน ซอย ตรอก</t>
  </si>
  <si>
    <t>3.1.1  งานเสริมสร้างสุขภาพอนามัยของประชาชนในชุมชน</t>
  </si>
  <si>
    <t>3.1.2  งานเฝ้าระวังและป้องกันควบคุมโรคติดต่อต่างๆ</t>
  </si>
  <si>
    <t>3.1.3  งานป้องกันและฟื้นฟูผู้ติดยาเสพติด</t>
  </si>
  <si>
    <t>4.1.2  งานปรับปรุงประสิทธิภาพจัดเก็บรายได้และบริการประชาชน</t>
  </si>
  <si>
    <t>4.2.3    งานพัฒนาศูนย์ส่งเสริมการท่องเที่ยว</t>
  </si>
  <si>
    <t>5.1.3  งานเสริมสร้างความปลอดภัยจากมลพิษ</t>
  </si>
  <si>
    <t>5.1.4  งานระงับและป้องกันเหตุเดือดร้อนรำคาญ</t>
  </si>
  <si>
    <t>5.1.5  งานบริหารเก็บและกำจัดขยะอย่างมีประสิทธิภาพ</t>
  </si>
  <si>
    <t>5.2.2  งานส่งเสริมและการมีส่วนร่วมในกิจกรรมทางศาสนา</t>
  </si>
  <si>
    <t>5.3.2  งานสร้างเสริมความเข้มแข็งของครัวเรือนและหมู่บ้าน</t>
  </si>
  <si>
    <t>5.4.1  งานป้องกันและบรรเทาสาธารณภัย</t>
  </si>
  <si>
    <t>5.4.2  งานประสานงานพื่อความมั่นคงปลอดภัยและทรัพย์สิน</t>
  </si>
  <si>
    <t>5.4.3  งานป้องกันและรักษาความสงบเรียบร้อยภายในตำบล</t>
  </si>
  <si>
    <t>1.1.2  งานก่อสร้างสะพานทุกแห่ง</t>
  </si>
  <si>
    <t>1.2.2   งานก่อสร้างและปรับปรุงแม่น้ำคูคลองทุกแห่ง</t>
  </si>
  <si>
    <t>1.3.1   งานประงานเพื่อบริหารจัดปริมาณน้ำ</t>
  </si>
  <si>
    <t>1.5.2   งานปรับปรุงสัญญาณไฟจราจร</t>
  </si>
  <si>
    <t>2.1.5  งานพัฒนาบุคลากรทางการศึกษา</t>
  </si>
  <si>
    <t xml:space="preserve"> 2.2</t>
  </si>
  <si>
    <t xml:space="preserve">2.2.2 การพัฒนาเด็กเล็กทางด่านร่างกาย อารมณ์ จิตใจ </t>
  </si>
  <si>
    <t xml:space="preserve">5.1.1  งานเสริมสร้างความรู้ ความเข้าใจ </t>
  </si>
  <si>
    <t xml:space="preserve">        แก่ประชาชนในการรักษาสิ่งแวดล้อม</t>
  </si>
  <si>
    <t>ความเข้าใจแก่ประชาชนเพื่อการเข้าถึงการบริการ</t>
  </si>
  <si>
    <t>6.1.3  งานพัฒนาช่องทางร้องทุกข์และข้อเสนอของประชาชน</t>
  </si>
  <si>
    <t>เพื่อเพิ่มประสิทธิภาพในการแก้ปัญหาจากข้อร้องทุกข์ของประชาชน</t>
  </si>
  <si>
    <t>6.1.4   งานเพิ่มประสิทธิภาพในการแก้ไขปัญหาจาก</t>
  </si>
  <si>
    <t>ข้อร้องทุกข์ของประชาชน</t>
  </si>
  <si>
    <t>5.2.1  งานอนุรักษ์และส่งเสริมวัฒนธรรมประเพณี</t>
  </si>
  <si>
    <t>1.4.1   งานก่อสร้างและปรับปรุงสวนสาธารณะ</t>
  </si>
  <si>
    <t>1.5.1   งานก่อสร้างและปรับปรุงระบบไฟฟ้าแสงสว่าง</t>
  </si>
  <si>
    <t>การพัฒนาด้านการศึกษา</t>
  </si>
  <si>
    <t>2.1.1  การจัดการเรียนการสอนอย่างมีคุณภาพ</t>
  </si>
  <si>
    <t>2.1.2  การเพิ่มช่องทางในการรับรู้ข่าวสารให้แก่ประชาชน</t>
  </si>
  <si>
    <t>2.1.4  การป้องกันยาเสพติดในโรงเรียน</t>
  </si>
  <si>
    <t>2.2.1 การพัฒนาศูนย์พัฒนาเด็กเล็กและพัฒนาบุคลากรให้มีประสิทธิภาพ</t>
  </si>
  <si>
    <t>สังคม สติปัญญา อย่างมีคุณภาพได้มาตรฐาน</t>
  </si>
  <si>
    <t>การพัฒนาด้านเศรษฐกิจ</t>
  </si>
  <si>
    <t>4.1.1  งานพัฒนาให้ความรู้และเสริมอาชีพให้แก่ประชาชน</t>
  </si>
  <si>
    <t>5.1.2  งานบำรุงรักษาและฟื้นฟูสภาวะแวดล้อม</t>
  </si>
  <si>
    <t>5.2.3  งานส่งเสริมการนำธรรมะมาใช้ในการดำรงชีวิต</t>
  </si>
  <si>
    <t>5.3.1  งานงานสนับสนุนกิจกรรมชุมชน</t>
  </si>
  <si>
    <t>5.3.3  งานสงเคราะห์เพื่อการยังชีพผู้ด้อยโอกาส</t>
  </si>
  <si>
    <t xml:space="preserve">6.1.2  งานปรับปรุงระบบประชาสัมพันธ์เพื่อสร้างความรู้ </t>
  </si>
  <si>
    <t>6.2.2 งานบูรณะซ่อมแซมปรับปรุงและก่อสร้างอาคารสถานที่</t>
  </si>
  <si>
    <t>6.3.1   งานอบรมและส่งเสริมความรู้ให้แก่บุคลากร</t>
  </si>
  <si>
    <t>6.4.1งานส่งเสริมการบริหารการปกครองตามระบอบประชาธิปไตย</t>
  </si>
  <si>
    <t>1.2.1   งานก่อสร้างและปรับปรุงท่อระบายน้ำ</t>
  </si>
  <si>
    <t>งบประมาณ 2560</t>
  </si>
  <si>
    <t xml:space="preserve">สรุปแผนพัฒนาสามปี (พ.ศ. 2559-2561) </t>
  </si>
  <si>
    <t>ประจำปีงบประมาณ 2559</t>
  </si>
  <si>
    <t>งบประมาณ 2561</t>
  </si>
  <si>
    <t>แผนพัฒนาสามปี (พ.ศ. 2559-2561)</t>
  </si>
  <si>
    <t>(พ.ศ.2559-2561)</t>
  </si>
  <si>
    <t>งบประมาณ2559</t>
  </si>
  <si>
    <t>4.2.1   งานส่งเสริม กิจกรรม และพัฒนาแหล่งท่องเที่ยว</t>
  </si>
  <si>
    <t>6.2.1 การจัดหา อุปกรณ์ วัสดุ ครุภัณฑ์อำนวยความสะดวกในการปฎิบัติงาน</t>
  </si>
  <si>
    <t>1.2.3   งานพัฒนาแหล่งน้ำอุปโภคและบริโภค</t>
  </si>
  <si>
    <t>สถานที่พักผ่อน สวนหย่อม สนามกีฬา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</si>
</sst>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0.0"/>
    <numFmt numFmtId="188" formatCode="#,##0_ ;\-#,##0\ "/>
    <numFmt numFmtId="189" formatCode="_-* #,##0_-;\-* #,##0_-;_-* &quot;-&quot;??_-;_-@_-"/>
  </numFmts>
  <fonts count="17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5"/>
      <color theme="1"/>
      <name val="TH SarabunPSK"/>
      <family val="2"/>
    </font>
    <font>
      <sz val="12"/>
      <color theme="1"/>
      <name val="TH SarabunPSK"/>
      <family val="2"/>
    </font>
    <font>
      <b/>
      <sz val="12"/>
      <color theme="1"/>
      <name val="TH SarabunPSK"/>
      <family val="2"/>
    </font>
    <font>
      <b/>
      <sz val="13"/>
      <color theme="1"/>
      <name val="TH SarabunPSK"/>
      <family val="2"/>
    </font>
    <font>
      <b/>
      <sz val="11"/>
      <color theme="1"/>
      <name val="TH SarabunPSK"/>
      <family val="2"/>
    </font>
    <font>
      <sz val="14"/>
      <color theme="1"/>
      <name val="TH SarabunPSK"/>
      <family val="2"/>
    </font>
    <font>
      <sz val="13"/>
      <color theme="1"/>
      <name val="TH SarabunPSK"/>
      <family val="2"/>
    </font>
    <font>
      <sz val="13.5"/>
      <color theme="1"/>
      <name val="TH SarabunPSK"/>
      <family val="2"/>
    </font>
    <font>
      <sz val="15"/>
      <color theme="1"/>
      <name val="TH SarabunPSK"/>
      <family val="2"/>
    </font>
    <font>
      <sz val="11"/>
      <color theme="1"/>
      <name val="TH SarabunPSK"/>
      <family val="2"/>
    </font>
    <font>
      <b/>
      <sz val="14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5">
    <xf numFmtId="0" fontId="0" fillId="0" borderId="0" xfId="0"/>
    <xf numFmtId="0" fontId="4" fillId="0" borderId="0" xfId="0" applyFont="1" applyFill="1" applyBorder="1"/>
    <xf numFmtId="0" fontId="4" fillId="0" borderId="0" xfId="0" applyFont="1" applyFill="1"/>
    <xf numFmtId="1" fontId="5" fillId="0" borderId="14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left"/>
    </xf>
    <xf numFmtId="1" fontId="4" fillId="0" borderId="7" xfId="1" applyNumberFormat="1" applyFont="1" applyFill="1" applyBorder="1" applyAlignment="1">
      <alignment horizontal="center"/>
    </xf>
    <xf numFmtId="3" fontId="4" fillId="0" borderId="7" xfId="1" applyNumberFormat="1" applyFont="1" applyFill="1" applyBorder="1" applyAlignment="1">
      <alignment horizontal="center"/>
    </xf>
    <xf numFmtId="1" fontId="5" fillId="0" borderId="7" xfId="1" applyNumberFormat="1" applyFont="1" applyFill="1" applyBorder="1" applyAlignment="1">
      <alignment horizontal="center"/>
    </xf>
    <xf numFmtId="3" fontId="5" fillId="0" borderId="7" xfId="1" applyNumberFormat="1" applyFont="1" applyFill="1" applyBorder="1"/>
    <xf numFmtId="187" fontId="5" fillId="0" borderId="14" xfId="0" applyNumberFormat="1" applyFont="1" applyFill="1" applyBorder="1" applyAlignment="1">
      <alignment horizontal="right"/>
    </xf>
    <xf numFmtId="187" fontId="4" fillId="0" borderId="13" xfId="0" applyNumberFormat="1" applyFont="1" applyFill="1" applyBorder="1"/>
    <xf numFmtId="0" fontId="4" fillId="0" borderId="7" xfId="0" applyFont="1" applyFill="1" applyBorder="1"/>
    <xf numFmtId="1" fontId="7" fillId="0" borderId="7" xfId="1" applyNumberFormat="1" applyFont="1" applyFill="1" applyBorder="1" applyAlignment="1">
      <alignment horizontal="center"/>
    </xf>
    <xf numFmtId="3" fontId="7" fillId="0" borderId="7" xfId="1" applyNumberFormat="1" applyFont="1" applyFill="1" applyBorder="1" applyAlignment="1">
      <alignment horizontal="center"/>
    </xf>
    <xf numFmtId="1" fontId="8" fillId="0" borderId="7" xfId="1" applyNumberFormat="1" applyFont="1" applyFill="1" applyBorder="1" applyAlignment="1">
      <alignment horizontal="center"/>
    </xf>
    <xf numFmtId="3" fontId="8" fillId="0" borderId="7" xfId="1" applyNumberFormat="1" applyFont="1" applyFill="1" applyBorder="1" applyAlignment="1">
      <alignment horizontal="center"/>
    </xf>
    <xf numFmtId="187" fontId="4" fillId="0" borderId="14" xfId="0" applyNumberFormat="1" applyFont="1" applyFill="1" applyBorder="1"/>
    <xf numFmtId="0" fontId="4" fillId="0" borderId="7" xfId="0" applyFont="1" applyFill="1" applyBorder="1" applyAlignment="1">
      <alignment horizontal="left"/>
    </xf>
    <xf numFmtId="187" fontId="5" fillId="0" borderId="14" xfId="0" applyNumberFormat="1" applyFont="1" applyFill="1" applyBorder="1"/>
    <xf numFmtId="3" fontId="7" fillId="0" borderId="7" xfId="1" applyNumberFormat="1" applyFont="1" applyFill="1" applyBorder="1"/>
    <xf numFmtId="0" fontId="4" fillId="0" borderId="11" xfId="0" applyFont="1" applyFill="1" applyBorder="1"/>
    <xf numFmtId="187" fontId="4" fillId="0" borderId="15" xfId="0" applyNumberFormat="1" applyFont="1" applyFill="1" applyBorder="1"/>
    <xf numFmtId="0" fontId="4" fillId="0" borderId="3" xfId="0" applyFont="1" applyFill="1" applyBorder="1"/>
    <xf numFmtId="3" fontId="7" fillId="0" borderId="7" xfId="1" applyNumberFormat="1" applyFont="1" applyFill="1" applyBorder="1" applyAlignment="1">
      <alignment vertical="top"/>
    </xf>
    <xf numFmtId="1" fontId="7" fillId="0" borderId="7" xfId="1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/>
    </xf>
    <xf numFmtId="1" fontId="7" fillId="0" borderId="2" xfId="1" applyNumberFormat="1" applyFont="1" applyFill="1" applyBorder="1" applyAlignment="1">
      <alignment horizontal="center" vertical="center"/>
    </xf>
    <xf numFmtId="3" fontId="7" fillId="0" borderId="2" xfId="1" applyNumberFormat="1" applyFont="1" applyFill="1" applyBorder="1" applyAlignment="1">
      <alignment horizontal="center" vertical="center"/>
    </xf>
    <xf numFmtId="3" fontId="7" fillId="0" borderId="19" xfId="1" applyNumberFormat="1" applyFont="1" applyFill="1" applyBorder="1" applyAlignment="1">
      <alignment horizontal="center" vertical="center"/>
    </xf>
    <xf numFmtId="1" fontId="8" fillId="0" borderId="2" xfId="1" applyNumberFormat="1" applyFont="1" applyFill="1" applyBorder="1" applyAlignment="1">
      <alignment horizontal="center"/>
    </xf>
    <xf numFmtId="3" fontId="8" fillId="0" borderId="3" xfId="1" applyNumberFormat="1" applyFont="1" applyFill="1" applyBorder="1" applyAlignment="1">
      <alignment horizontal="center"/>
    </xf>
    <xf numFmtId="187" fontId="4" fillId="0" borderId="18" xfId="0" applyNumberFormat="1" applyFont="1" applyFill="1" applyBorder="1"/>
    <xf numFmtId="0" fontId="4" fillId="0" borderId="9" xfId="0" applyFont="1" applyFill="1" applyBorder="1" applyAlignment="1">
      <alignment horizontal="left"/>
    </xf>
    <xf numFmtId="1" fontId="7" fillId="0" borderId="9" xfId="1" applyNumberFormat="1" applyFont="1" applyFill="1" applyBorder="1" applyAlignment="1">
      <alignment vertical="center"/>
    </xf>
    <xf numFmtId="3" fontId="7" fillId="0" borderId="9" xfId="1" applyNumberFormat="1" applyFont="1" applyFill="1" applyBorder="1" applyAlignment="1">
      <alignment vertical="center"/>
    </xf>
    <xf numFmtId="1" fontId="8" fillId="0" borderId="9" xfId="1" applyNumberFormat="1" applyFont="1" applyFill="1" applyBorder="1" applyAlignment="1">
      <alignment vertical="center"/>
    </xf>
    <xf numFmtId="3" fontId="8" fillId="0" borderId="9" xfId="1" applyNumberFormat="1" applyFont="1" applyFill="1" applyBorder="1" applyAlignment="1">
      <alignment vertical="center"/>
    </xf>
    <xf numFmtId="187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1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3" fontId="5" fillId="0" borderId="0" xfId="1" applyNumberFormat="1" applyFont="1" applyFill="1" applyBorder="1" applyAlignment="1">
      <alignment horizontal="center"/>
    </xf>
    <xf numFmtId="187" fontId="5" fillId="0" borderId="18" xfId="0" applyNumberFormat="1" applyFont="1" applyFill="1" applyBorder="1"/>
    <xf numFmtId="0" fontId="5" fillId="0" borderId="9" xfId="0" applyFont="1" applyFill="1" applyBorder="1" applyAlignment="1">
      <alignment horizontal="left"/>
    </xf>
    <xf numFmtId="1" fontId="4" fillId="0" borderId="9" xfId="1" applyNumberFormat="1" applyFont="1" applyFill="1" applyBorder="1" applyAlignment="1">
      <alignment horizontal="center"/>
    </xf>
    <xf numFmtId="3" fontId="4" fillId="0" borderId="9" xfId="1" applyNumberFormat="1" applyFont="1" applyFill="1" applyBorder="1"/>
    <xf numFmtId="1" fontId="5" fillId="0" borderId="9" xfId="1" applyNumberFormat="1" applyFont="1" applyFill="1" applyBorder="1" applyAlignment="1">
      <alignment horizontal="center"/>
    </xf>
    <xf numFmtId="3" fontId="5" fillId="0" borderId="9" xfId="1" applyNumberFormat="1" applyFont="1" applyFill="1" applyBorder="1" applyAlignment="1">
      <alignment horizontal="center"/>
    </xf>
    <xf numFmtId="187" fontId="4" fillId="0" borderId="17" xfId="0" applyNumberFormat="1" applyFont="1" applyFill="1" applyBorder="1"/>
    <xf numFmtId="0" fontId="5" fillId="0" borderId="7" xfId="0" applyFont="1" applyFill="1" applyBorder="1" applyAlignment="1">
      <alignment horizontal="center"/>
    </xf>
    <xf numFmtId="189" fontId="9" fillId="0" borderId="7" xfId="1" applyNumberFormat="1" applyFont="1" applyFill="1" applyBorder="1" applyAlignment="1">
      <alignment horizontal="center" vertical="center"/>
    </xf>
    <xf numFmtId="189" fontId="10" fillId="0" borderId="7" xfId="1" applyNumberFormat="1" applyFont="1" applyFill="1" applyBorder="1" applyAlignment="1">
      <alignment horizontal="center" vertical="center"/>
    </xf>
    <xf numFmtId="189" fontId="8" fillId="0" borderId="7" xfId="1" applyNumberFormat="1" applyFont="1" applyFill="1" applyBorder="1" applyAlignment="1">
      <alignment horizontal="center" vertical="center"/>
    </xf>
    <xf numFmtId="1" fontId="5" fillId="0" borderId="13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left" wrapText="1"/>
    </xf>
    <xf numFmtId="1" fontId="8" fillId="0" borderId="7" xfId="1" applyNumberFormat="1" applyFont="1" applyFill="1" applyBorder="1"/>
    <xf numFmtId="3" fontId="8" fillId="0" borderId="7" xfId="1" applyNumberFormat="1" applyFont="1" applyFill="1" applyBorder="1"/>
    <xf numFmtId="187" fontId="4" fillId="0" borderId="10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left" wrapText="1"/>
    </xf>
    <xf numFmtId="0" fontId="11" fillId="0" borderId="7" xfId="0" applyFont="1" applyFill="1" applyBorder="1" applyAlignment="1">
      <alignment horizontal="left"/>
    </xf>
    <xf numFmtId="187" fontId="4" fillId="0" borderId="14" xfId="0" applyNumberFormat="1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/>
    </xf>
    <xf numFmtId="187" fontId="5" fillId="0" borderId="13" xfId="0" applyNumberFormat="1" applyFont="1" applyFill="1" applyBorder="1"/>
    <xf numFmtId="0" fontId="13" fillId="0" borderId="7" xfId="0" applyFont="1" applyFill="1" applyBorder="1" applyAlignment="1">
      <alignment horizontal="left"/>
    </xf>
    <xf numFmtId="1" fontId="8" fillId="0" borderId="2" xfId="1" applyNumberFormat="1" applyFont="1" applyFill="1" applyBorder="1" applyAlignment="1">
      <alignment horizontal="center" vertical="center"/>
    </xf>
    <xf numFmtId="3" fontId="8" fillId="0" borderId="2" xfId="1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left"/>
    </xf>
    <xf numFmtId="1" fontId="7" fillId="0" borderId="9" xfId="1" applyNumberFormat="1" applyFont="1" applyFill="1" applyBorder="1" applyAlignment="1">
      <alignment horizontal="center" vertical="center"/>
    </xf>
    <xf numFmtId="3" fontId="7" fillId="0" borderId="9" xfId="1" applyNumberFormat="1" applyFont="1" applyFill="1" applyBorder="1" applyAlignment="1">
      <alignment horizontal="center" vertical="center"/>
    </xf>
    <xf numFmtId="1" fontId="8" fillId="0" borderId="9" xfId="1" applyNumberFormat="1" applyFont="1" applyFill="1" applyBorder="1" applyAlignment="1">
      <alignment horizontal="center" vertical="center"/>
    </xf>
    <xf numFmtId="3" fontId="8" fillId="0" borderId="9" xfId="1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/>
    </xf>
    <xf numFmtId="189" fontId="8" fillId="0" borderId="7" xfId="1" applyNumberFormat="1" applyFont="1" applyFill="1" applyBorder="1" applyAlignment="1">
      <alignment horizontal="center"/>
    </xf>
    <xf numFmtId="0" fontId="4" fillId="0" borderId="2" xfId="0" applyFont="1" applyFill="1" applyBorder="1"/>
    <xf numFmtId="0" fontId="5" fillId="0" borderId="0" xfId="0" applyFont="1" applyFill="1" applyBorder="1" applyAlignment="1">
      <alignment horizontal="center"/>
    </xf>
    <xf numFmtId="188" fontId="5" fillId="0" borderId="0" xfId="1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/>
    </xf>
    <xf numFmtId="3" fontId="4" fillId="0" borderId="7" xfId="1" applyNumberFormat="1" applyFont="1" applyFill="1" applyBorder="1" applyAlignment="1">
      <alignment horizontal="left"/>
    </xf>
    <xf numFmtId="3" fontId="5" fillId="0" borderId="7" xfId="1" applyNumberFormat="1" applyFont="1" applyFill="1" applyBorder="1" applyAlignment="1">
      <alignment horizontal="left"/>
    </xf>
    <xf numFmtId="187" fontId="5" fillId="0" borderId="12" xfId="0" applyNumberFormat="1" applyFont="1" applyFill="1" applyBorder="1"/>
    <xf numFmtId="3" fontId="4" fillId="0" borderId="7" xfId="1" applyNumberFormat="1" applyFont="1" applyFill="1" applyBorder="1"/>
    <xf numFmtId="3" fontId="5" fillId="0" borderId="7" xfId="1" applyNumberFormat="1" applyFont="1" applyFill="1" applyBorder="1" applyAlignment="1">
      <alignment horizontal="center"/>
    </xf>
    <xf numFmtId="0" fontId="4" fillId="0" borderId="4" xfId="0" applyFont="1" applyFill="1" applyBorder="1"/>
    <xf numFmtId="187" fontId="4" fillId="0" borderId="10" xfId="0" applyNumberFormat="1" applyFont="1" applyFill="1" applyBorder="1"/>
    <xf numFmtId="1" fontId="12" fillId="0" borderId="7" xfId="1" applyNumberFormat="1" applyFont="1" applyFill="1" applyBorder="1" applyAlignment="1">
      <alignment horizontal="center"/>
    </xf>
    <xf numFmtId="3" fontId="12" fillId="0" borderId="7" xfId="1" applyNumberFormat="1" applyFont="1" applyFill="1" applyBorder="1" applyAlignment="1">
      <alignment horizontal="center"/>
    </xf>
    <xf numFmtId="1" fontId="9" fillId="0" borderId="7" xfId="1" applyNumberFormat="1" applyFont="1" applyFill="1" applyBorder="1" applyAlignment="1">
      <alignment horizontal="center"/>
    </xf>
    <xf numFmtId="3" fontId="9" fillId="0" borderId="7" xfId="1" applyNumberFormat="1" applyFont="1" applyFill="1" applyBorder="1" applyAlignment="1">
      <alignment horizontal="center"/>
    </xf>
    <xf numFmtId="0" fontId="4" fillId="0" borderId="15" xfId="0" applyFont="1" applyFill="1" applyBorder="1"/>
    <xf numFmtId="0" fontId="12" fillId="0" borderId="7" xfId="0" applyFont="1" applyFill="1" applyBorder="1" applyAlignment="1">
      <alignment horizontal="center"/>
    </xf>
    <xf numFmtId="1" fontId="9" fillId="0" borderId="7" xfId="1" applyNumberFormat="1" applyFont="1" applyFill="1" applyBorder="1" applyAlignment="1">
      <alignment horizontal="center" vertical="center"/>
    </xf>
    <xf numFmtId="189" fontId="9" fillId="0" borderId="7" xfId="1" applyNumberFormat="1" applyFont="1" applyFill="1" applyBorder="1" applyAlignment="1">
      <alignment horizontal="center"/>
    </xf>
    <xf numFmtId="0" fontId="9" fillId="0" borderId="7" xfId="1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7" xfId="0" applyFont="1" applyFill="1" applyBorder="1" applyAlignment="1"/>
    <xf numFmtId="1" fontId="12" fillId="0" borderId="7" xfId="0" applyNumberFormat="1" applyFont="1" applyFill="1" applyBorder="1" applyAlignment="1">
      <alignment horizontal="center"/>
    </xf>
    <xf numFmtId="3" fontId="12" fillId="0" borderId="7" xfId="1" applyNumberFormat="1" applyFont="1" applyFill="1" applyBorder="1"/>
    <xf numFmtId="0" fontId="5" fillId="0" borderId="13" xfId="0" applyFont="1" applyFill="1" applyBorder="1" applyAlignment="1">
      <alignment horizontal="right"/>
    </xf>
    <xf numFmtId="0" fontId="4" fillId="0" borderId="8" xfId="0" applyFont="1" applyFill="1" applyBorder="1"/>
    <xf numFmtId="0" fontId="5" fillId="0" borderId="14" xfId="0" applyFont="1" applyFill="1" applyBorder="1"/>
    <xf numFmtId="0" fontId="4" fillId="0" borderId="7" xfId="0" applyFont="1" applyFill="1" applyBorder="1" applyAlignment="1"/>
    <xf numFmtId="0" fontId="4" fillId="0" borderId="5" xfId="0" applyFont="1" applyFill="1" applyBorder="1"/>
    <xf numFmtId="0" fontId="4" fillId="0" borderId="10" xfId="0" applyFont="1" applyFill="1" applyBorder="1"/>
    <xf numFmtId="0" fontId="11" fillId="0" borderId="7" xfId="0" applyFont="1" applyFill="1" applyBorder="1" applyAlignment="1">
      <alignment horizontal="left" vertical="center"/>
    </xf>
    <xf numFmtId="187" fontId="5" fillId="0" borderId="7" xfId="0" applyNumberFormat="1" applyFont="1" applyFill="1" applyBorder="1" applyAlignment="1">
      <alignment horizontal="right"/>
    </xf>
    <xf numFmtId="1" fontId="9" fillId="0" borderId="7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0" fontId="5" fillId="0" borderId="7" xfId="0" applyFont="1" applyFill="1" applyBorder="1"/>
    <xf numFmtId="43" fontId="4" fillId="0" borderId="7" xfId="1" applyFont="1" applyFill="1" applyBorder="1"/>
    <xf numFmtId="1" fontId="4" fillId="0" borderId="7" xfId="1" applyNumberFormat="1" applyFont="1" applyFill="1" applyBorder="1"/>
    <xf numFmtId="187" fontId="5" fillId="0" borderId="13" xfId="0" applyNumberFormat="1" applyFont="1" applyFill="1" applyBorder="1" applyAlignment="1">
      <alignment horizontal="right"/>
    </xf>
    <xf numFmtId="49" fontId="4" fillId="0" borderId="7" xfId="1" applyNumberFormat="1" applyFont="1" applyFill="1" applyBorder="1"/>
    <xf numFmtId="1" fontId="12" fillId="0" borderId="2" xfId="1" applyNumberFormat="1" applyFont="1" applyFill="1" applyBorder="1" applyAlignment="1">
      <alignment horizontal="center" vertical="center"/>
    </xf>
    <xf numFmtId="3" fontId="12" fillId="0" borderId="2" xfId="1" applyNumberFormat="1" applyFont="1" applyFill="1" applyBorder="1" applyAlignment="1">
      <alignment horizontal="center" vertical="center"/>
    </xf>
    <xf numFmtId="1" fontId="9" fillId="0" borderId="2" xfId="1" applyNumberFormat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/>
    </xf>
    <xf numFmtId="0" fontId="4" fillId="0" borderId="9" xfId="0" applyFont="1" applyFill="1" applyBorder="1"/>
    <xf numFmtId="1" fontId="12" fillId="0" borderId="9" xfId="1" applyNumberFormat="1" applyFont="1" applyFill="1" applyBorder="1" applyAlignment="1">
      <alignment vertical="center"/>
    </xf>
    <xf numFmtId="3" fontId="12" fillId="0" borderId="9" xfId="1" applyNumberFormat="1" applyFont="1" applyFill="1" applyBorder="1" applyAlignment="1">
      <alignment vertical="center"/>
    </xf>
    <xf numFmtId="1" fontId="9" fillId="0" borderId="9" xfId="1" applyNumberFormat="1" applyFont="1" applyFill="1" applyBorder="1" applyAlignment="1">
      <alignment vertical="center"/>
    </xf>
    <xf numFmtId="3" fontId="9" fillId="0" borderId="9" xfId="1" applyNumberFormat="1" applyFont="1" applyFill="1" applyBorder="1" applyAlignment="1">
      <alignment vertical="center"/>
    </xf>
    <xf numFmtId="187" fontId="4" fillId="0" borderId="6" xfId="0" applyNumberFormat="1" applyFont="1" applyFill="1" applyBorder="1"/>
    <xf numFmtId="0" fontId="11" fillId="0" borderId="2" xfId="0" applyFont="1" applyFill="1" applyBorder="1"/>
    <xf numFmtId="1" fontId="12" fillId="0" borderId="2" xfId="1" applyNumberFormat="1" applyFont="1" applyFill="1" applyBorder="1" applyAlignment="1">
      <alignment horizontal="center"/>
    </xf>
    <xf numFmtId="3" fontId="12" fillId="0" borderId="2" xfId="1" applyNumberFormat="1" applyFont="1" applyFill="1" applyBorder="1" applyAlignment="1">
      <alignment horizontal="center"/>
    </xf>
    <xf numFmtId="0" fontId="4" fillId="0" borderId="20" xfId="0" applyFont="1" applyFill="1" applyBorder="1"/>
    <xf numFmtId="0" fontId="5" fillId="0" borderId="9" xfId="0" applyFont="1" applyFill="1" applyBorder="1"/>
    <xf numFmtId="1" fontId="12" fillId="0" borderId="9" xfId="1" applyNumberFormat="1" applyFont="1" applyFill="1" applyBorder="1" applyAlignment="1">
      <alignment horizontal="center"/>
    </xf>
    <xf numFmtId="3" fontId="12" fillId="0" borderId="9" xfId="1" applyNumberFormat="1" applyFont="1" applyFill="1" applyBorder="1"/>
    <xf numFmtId="0" fontId="11" fillId="0" borderId="7" xfId="0" applyFont="1" applyFill="1" applyBorder="1"/>
    <xf numFmtId="187" fontId="4" fillId="0" borderId="0" xfId="0" applyNumberFormat="1" applyFont="1" applyFill="1" applyBorder="1" applyAlignment="1">
      <alignment horizontal="center"/>
    </xf>
    <xf numFmtId="43" fontId="4" fillId="0" borderId="0" xfId="1" applyFont="1" applyFill="1" applyBorder="1" applyAlignment="1">
      <alignment horizontal="center"/>
    </xf>
    <xf numFmtId="49" fontId="5" fillId="0" borderId="8" xfId="0" applyNumberFormat="1" applyFont="1" applyFill="1" applyBorder="1" applyAlignment="1">
      <alignment horizontal="center"/>
    </xf>
    <xf numFmtId="187" fontId="5" fillId="0" borderId="3" xfId="0" applyNumberFormat="1" applyFont="1" applyFill="1" applyBorder="1" applyAlignment="1">
      <alignment horizontal="right"/>
    </xf>
    <xf numFmtId="187" fontId="4" fillId="0" borderId="3" xfId="0" applyNumberFormat="1" applyFont="1" applyFill="1" applyBorder="1" applyAlignment="1">
      <alignment horizontal="center"/>
    </xf>
    <xf numFmtId="1" fontId="9" fillId="0" borderId="2" xfId="1" applyNumberFormat="1" applyFont="1" applyFill="1" applyBorder="1" applyAlignment="1">
      <alignment horizontal="center"/>
    </xf>
    <xf numFmtId="3" fontId="9" fillId="0" borderId="2" xfId="1" applyNumberFormat="1" applyFont="1" applyFill="1" applyBorder="1" applyAlignment="1">
      <alignment horizontal="center"/>
    </xf>
    <xf numFmtId="187" fontId="4" fillId="0" borderId="5" xfId="0" applyNumberFormat="1" applyFont="1" applyFill="1" applyBorder="1" applyAlignment="1">
      <alignment horizontal="center"/>
    </xf>
    <xf numFmtId="3" fontId="12" fillId="0" borderId="19" xfId="1" applyNumberFormat="1" applyFont="1" applyFill="1" applyBorder="1" applyAlignment="1">
      <alignment horizontal="center" vertical="center"/>
    </xf>
    <xf numFmtId="187" fontId="5" fillId="0" borderId="5" xfId="0" applyNumberFormat="1" applyFont="1" applyFill="1" applyBorder="1" applyAlignment="1">
      <alignment horizontal="right"/>
    </xf>
    <xf numFmtId="0" fontId="11" fillId="0" borderId="9" xfId="0" applyFont="1" applyFill="1" applyBorder="1"/>
    <xf numFmtId="1" fontId="12" fillId="0" borderId="9" xfId="1" applyNumberFormat="1" applyFont="1" applyFill="1" applyBorder="1" applyAlignment="1">
      <alignment horizontal="center" vertical="center"/>
    </xf>
    <xf numFmtId="3" fontId="12" fillId="0" borderId="9" xfId="1" applyNumberFormat="1" applyFont="1" applyFill="1" applyBorder="1" applyAlignment="1">
      <alignment horizontal="center" vertical="center"/>
    </xf>
    <xf numFmtId="1" fontId="9" fillId="0" borderId="3" xfId="1" applyNumberFormat="1" applyFont="1" applyFill="1" applyBorder="1" applyAlignment="1">
      <alignment horizontal="center"/>
    </xf>
    <xf numFmtId="3" fontId="9" fillId="0" borderId="9" xfId="1" applyNumberFormat="1" applyFont="1" applyFill="1" applyBorder="1" applyAlignment="1">
      <alignment horizontal="center"/>
    </xf>
    <xf numFmtId="1" fontId="9" fillId="0" borderId="9" xfId="1" applyNumberFormat="1" applyFont="1" applyFill="1" applyBorder="1" applyAlignment="1">
      <alignment horizontal="center"/>
    </xf>
    <xf numFmtId="1" fontId="9" fillId="0" borderId="0" xfId="1" applyNumberFormat="1" applyFont="1" applyFill="1" applyBorder="1" applyAlignment="1">
      <alignment horizontal="center"/>
    </xf>
    <xf numFmtId="187" fontId="4" fillId="0" borderId="6" xfId="0" applyNumberFormat="1" applyFont="1" applyFill="1" applyBorder="1" applyAlignment="1">
      <alignment horizontal="center"/>
    </xf>
    <xf numFmtId="3" fontId="9" fillId="0" borderId="3" xfId="1" applyNumberFormat="1" applyFont="1" applyFill="1" applyBorder="1" applyAlignment="1">
      <alignment horizontal="center"/>
    </xf>
    <xf numFmtId="43" fontId="12" fillId="0" borderId="9" xfId="1" applyFont="1" applyFill="1" applyBorder="1"/>
    <xf numFmtId="188" fontId="12" fillId="0" borderId="7" xfId="1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right"/>
    </xf>
    <xf numFmtId="43" fontId="4" fillId="0" borderId="7" xfId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3" fontId="9" fillId="0" borderId="21" xfId="1" applyNumberFormat="1" applyFont="1" applyFill="1" applyBorder="1" applyAlignment="1">
      <alignment horizontal="center"/>
    </xf>
    <xf numFmtId="187" fontId="5" fillId="0" borderId="5" xfId="0" applyNumberFormat="1" applyFont="1" applyFill="1" applyBorder="1" applyAlignment="1">
      <alignment horizontal="center"/>
    </xf>
    <xf numFmtId="189" fontId="12" fillId="0" borderId="7" xfId="1" applyNumberFormat="1" applyFont="1" applyFill="1" applyBorder="1" applyAlignment="1">
      <alignment horizontal="center"/>
    </xf>
    <xf numFmtId="43" fontId="12" fillId="0" borderId="7" xfId="1" applyFont="1" applyFill="1" applyBorder="1"/>
    <xf numFmtId="187" fontId="4" fillId="0" borderId="11" xfId="0" applyNumberFormat="1" applyFont="1" applyFill="1" applyBorder="1"/>
    <xf numFmtId="0" fontId="5" fillId="0" borderId="7" xfId="0" applyFont="1" applyFill="1" applyBorder="1" applyAlignment="1">
      <alignment horizontal="center" vertical="center"/>
    </xf>
    <xf numFmtId="189" fontId="9" fillId="0" borderId="7" xfId="0" applyNumberFormat="1" applyFont="1" applyFill="1" applyBorder="1" applyAlignment="1">
      <alignment horizontal="center" vertical="center"/>
    </xf>
    <xf numFmtId="188" fontId="9" fillId="0" borderId="7" xfId="1" applyNumberFormat="1" applyFont="1" applyFill="1" applyBorder="1" applyAlignment="1">
      <alignment horizontal="center"/>
    </xf>
    <xf numFmtId="0" fontId="9" fillId="0" borderId="7" xfId="0" applyNumberFormat="1" applyFont="1" applyFill="1" applyBorder="1" applyAlignment="1">
      <alignment horizontal="center" vertical="center"/>
    </xf>
    <xf numFmtId="188" fontId="10" fillId="0" borderId="7" xfId="1" applyNumberFormat="1" applyFont="1" applyFill="1" applyBorder="1" applyAlignment="1">
      <alignment horizontal="center"/>
    </xf>
    <xf numFmtId="43" fontId="4" fillId="0" borderId="0" xfId="1" applyFont="1" applyFill="1" applyBorder="1"/>
    <xf numFmtId="3" fontId="4" fillId="0" borderId="0" xfId="1" applyNumberFormat="1" applyFont="1" applyFill="1" applyBorder="1"/>
    <xf numFmtId="1" fontId="4" fillId="0" borderId="0" xfId="0" applyNumberFormat="1" applyFont="1" applyFill="1" applyBorder="1"/>
    <xf numFmtId="0" fontId="15" fillId="0" borderId="0" xfId="0" applyFont="1"/>
    <xf numFmtId="3" fontId="5" fillId="0" borderId="0" xfId="1" applyNumberFormat="1" applyFont="1" applyFill="1" applyBorder="1" applyAlignment="1">
      <alignment horizontal="center" textRotation="180"/>
    </xf>
    <xf numFmtId="188" fontId="12" fillId="0" borderId="2" xfId="1" applyNumberFormat="1" applyFont="1" applyFill="1" applyBorder="1" applyAlignment="1">
      <alignment horizontal="center"/>
    </xf>
    <xf numFmtId="0" fontId="11" fillId="0" borderId="0" xfId="0" applyFont="1" applyFill="1" applyBorder="1"/>
    <xf numFmtId="0" fontId="12" fillId="0" borderId="0" xfId="0" applyFont="1" applyFill="1" applyBorder="1" applyAlignment="1">
      <alignment horizontal="center"/>
    </xf>
    <xf numFmtId="188" fontId="12" fillId="0" borderId="0" xfId="1" applyNumberFormat="1" applyFont="1" applyFill="1" applyBorder="1" applyAlignment="1">
      <alignment horizontal="center"/>
    </xf>
    <xf numFmtId="3" fontId="12" fillId="0" borderId="0" xfId="1" applyNumberFormat="1" applyFont="1" applyFill="1" applyBorder="1" applyAlignment="1">
      <alignment horizontal="center"/>
    </xf>
    <xf numFmtId="0" fontId="12" fillId="0" borderId="21" xfId="0" applyFont="1" applyFill="1" applyBorder="1"/>
    <xf numFmtId="0" fontId="11" fillId="0" borderId="20" xfId="0" applyFont="1" applyFill="1" applyBorder="1"/>
    <xf numFmtId="3" fontId="5" fillId="0" borderId="0" xfId="1" applyNumberFormat="1" applyFont="1" applyFill="1" applyBorder="1" applyAlignment="1">
      <alignment horizontal="right" textRotation="180"/>
    </xf>
    <xf numFmtId="3" fontId="16" fillId="0" borderId="0" xfId="1" applyNumberFormat="1" applyFont="1" applyFill="1" applyBorder="1" applyAlignment="1">
      <alignment horizontal="right" textRotation="180"/>
    </xf>
    <xf numFmtId="3" fontId="4" fillId="0" borderId="0" xfId="1" applyNumberFormat="1" applyFont="1" applyFill="1" applyBorder="1" applyAlignment="1">
      <alignment horizontal="right" textRotation="180"/>
    </xf>
    <xf numFmtId="0" fontId="4" fillId="0" borderId="0" xfId="0" applyFont="1" applyAlignment="1">
      <alignment horizontal="right" textRotation="180"/>
    </xf>
    <xf numFmtId="3" fontId="5" fillId="0" borderId="7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3" fontId="5" fillId="0" borderId="2" xfId="1" applyFont="1" applyFill="1" applyBorder="1" applyAlignment="1">
      <alignment horizontal="center" vertical="center" wrapText="1"/>
    </xf>
    <xf numFmtId="43" fontId="5" fillId="0" borderId="3" xfId="1" applyFont="1" applyFill="1" applyBorder="1" applyAlignment="1">
      <alignment horizontal="center" vertical="center" wrapText="1"/>
    </xf>
    <xf numFmtId="43" fontId="5" fillId="0" borderId="9" xfId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6"/>
  <sheetViews>
    <sheetView tabSelected="1" view="pageBreakPreview" topLeftCell="A109" zoomScaleSheetLayoutView="100" workbookViewId="0">
      <selection activeCell="L134" sqref="L134"/>
    </sheetView>
  </sheetViews>
  <sheetFormatPr defaultColWidth="9" defaultRowHeight="17.25"/>
  <cols>
    <col min="1" max="1" width="6" style="171" customWidth="1"/>
    <col min="2" max="2" width="44.125" style="171" customWidth="1"/>
    <col min="3" max="3" width="8.375" style="171" customWidth="1"/>
    <col min="4" max="4" width="11.375" style="171" customWidth="1"/>
    <col min="5" max="5" width="9" style="171"/>
    <col min="6" max="6" width="11.25" style="171" customWidth="1"/>
    <col min="7" max="7" width="9" style="171" customWidth="1"/>
    <col min="8" max="8" width="10.625" style="171" customWidth="1"/>
    <col min="9" max="9" width="9" style="171"/>
    <col min="10" max="10" width="12.375" style="171" customWidth="1"/>
    <col min="11" max="16384" width="9" style="171"/>
  </cols>
  <sheetData>
    <row r="1" spans="1:16" s="2" customFormat="1" ht="24">
      <c r="A1" s="185" t="s">
        <v>81</v>
      </c>
      <c r="B1" s="185"/>
      <c r="C1" s="185"/>
      <c r="D1" s="185"/>
      <c r="E1" s="185"/>
      <c r="F1" s="185"/>
      <c r="G1" s="185"/>
      <c r="H1" s="185"/>
      <c r="I1" s="185"/>
      <c r="J1" s="185"/>
      <c r="K1" s="1"/>
      <c r="L1" s="1"/>
      <c r="M1" s="1"/>
      <c r="N1" s="1"/>
      <c r="O1" s="1"/>
      <c r="P1" s="1"/>
    </row>
    <row r="2" spans="1:16" s="2" customFormat="1" ht="24">
      <c r="A2" s="185" t="s">
        <v>6</v>
      </c>
      <c r="B2" s="185"/>
      <c r="C2" s="185"/>
      <c r="D2" s="185"/>
      <c r="E2" s="185"/>
      <c r="F2" s="185"/>
      <c r="G2" s="185"/>
      <c r="H2" s="185"/>
      <c r="I2" s="185"/>
      <c r="J2" s="185"/>
      <c r="K2" s="1"/>
      <c r="L2" s="1"/>
      <c r="M2" s="1"/>
      <c r="N2" s="1"/>
      <c r="O2" s="1"/>
      <c r="P2" s="1"/>
    </row>
    <row r="3" spans="1:16" s="2" customFormat="1" ht="24">
      <c r="A3" s="185" t="s">
        <v>82</v>
      </c>
      <c r="B3" s="185"/>
      <c r="C3" s="185"/>
      <c r="D3" s="185"/>
      <c r="E3" s="185"/>
      <c r="F3" s="185"/>
      <c r="G3" s="185"/>
      <c r="H3" s="185"/>
      <c r="I3" s="185"/>
      <c r="J3" s="185"/>
      <c r="K3" s="1"/>
      <c r="L3" s="1"/>
      <c r="M3" s="1"/>
      <c r="N3" s="1"/>
      <c r="O3" s="1"/>
      <c r="P3" s="1"/>
    </row>
    <row r="4" spans="1:16" s="2" customFormat="1" ht="24">
      <c r="A4" s="186" t="s">
        <v>0</v>
      </c>
      <c r="B4" s="189" t="s">
        <v>1</v>
      </c>
      <c r="C4" s="192" t="s">
        <v>84</v>
      </c>
      <c r="D4" s="192"/>
      <c r="E4" s="192"/>
      <c r="F4" s="192"/>
      <c r="G4" s="192"/>
      <c r="H4" s="192"/>
      <c r="I4" s="192" t="s">
        <v>5</v>
      </c>
      <c r="J4" s="192"/>
      <c r="K4" s="1"/>
      <c r="L4" s="1"/>
      <c r="M4" s="1"/>
      <c r="N4" s="1"/>
      <c r="O4" s="1"/>
      <c r="P4" s="1"/>
    </row>
    <row r="5" spans="1:16" s="2" customFormat="1" ht="21" customHeight="1">
      <c r="A5" s="187"/>
      <c r="B5" s="190"/>
      <c r="C5" s="192"/>
      <c r="D5" s="192"/>
      <c r="E5" s="192"/>
      <c r="F5" s="192"/>
      <c r="G5" s="192"/>
      <c r="H5" s="192"/>
      <c r="I5" s="192" t="s">
        <v>85</v>
      </c>
      <c r="J5" s="192"/>
      <c r="K5" s="1"/>
      <c r="L5" s="1"/>
      <c r="M5" s="1"/>
      <c r="N5" s="1"/>
      <c r="O5" s="1"/>
      <c r="P5" s="1"/>
    </row>
    <row r="6" spans="1:16" s="2" customFormat="1" ht="21" customHeight="1">
      <c r="A6" s="187"/>
      <c r="B6" s="190"/>
      <c r="C6" s="193" t="s">
        <v>2</v>
      </c>
      <c r="D6" s="194" t="s">
        <v>86</v>
      </c>
      <c r="E6" s="197" t="s">
        <v>2</v>
      </c>
      <c r="F6" s="194" t="s">
        <v>80</v>
      </c>
      <c r="G6" s="197" t="s">
        <v>2</v>
      </c>
      <c r="H6" s="198" t="s">
        <v>83</v>
      </c>
      <c r="I6" s="197" t="s">
        <v>2</v>
      </c>
      <c r="J6" s="184" t="s">
        <v>4</v>
      </c>
      <c r="K6" s="1"/>
      <c r="L6" s="1"/>
      <c r="M6" s="1"/>
      <c r="N6" s="1"/>
      <c r="O6" s="1"/>
      <c r="P6" s="1"/>
    </row>
    <row r="7" spans="1:16" s="2" customFormat="1" ht="21" customHeight="1">
      <c r="A7" s="187"/>
      <c r="B7" s="190"/>
      <c r="C7" s="193"/>
      <c r="D7" s="195"/>
      <c r="E7" s="197"/>
      <c r="F7" s="195"/>
      <c r="G7" s="197"/>
      <c r="H7" s="199"/>
      <c r="I7" s="197"/>
      <c r="J7" s="184"/>
      <c r="K7" s="1"/>
      <c r="L7" s="1"/>
      <c r="M7" s="1"/>
      <c r="N7" s="1"/>
      <c r="O7" s="1"/>
      <c r="P7" s="1"/>
    </row>
    <row r="8" spans="1:16" s="2" customFormat="1" ht="21" customHeight="1">
      <c r="A8" s="188"/>
      <c r="B8" s="191"/>
      <c r="C8" s="193"/>
      <c r="D8" s="196"/>
      <c r="E8" s="197"/>
      <c r="F8" s="196"/>
      <c r="G8" s="197"/>
      <c r="H8" s="200"/>
      <c r="I8" s="197"/>
      <c r="J8" s="184"/>
      <c r="K8" s="1"/>
      <c r="L8" s="1"/>
      <c r="M8" s="1"/>
      <c r="N8" s="1"/>
      <c r="O8" s="1"/>
      <c r="P8" s="1"/>
    </row>
    <row r="9" spans="1:16" s="2" customFormat="1" ht="24">
      <c r="A9" s="3">
        <v>1</v>
      </c>
      <c r="B9" s="4" t="s">
        <v>20</v>
      </c>
      <c r="C9" s="5"/>
      <c r="D9" s="6"/>
      <c r="E9" s="5"/>
      <c r="F9" s="6"/>
      <c r="G9" s="5"/>
      <c r="H9" s="6"/>
      <c r="I9" s="7"/>
      <c r="J9" s="8"/>
      <c r="K9" s="1"/>
      <c r="L9" s="1"/>
      <c r="M9" s="1"/>
      <c r="N9" s="1"/>
      <c r="O9" s="1"/>
      <c r="P9" s="1"/>
    </row>
    <row r="10" spans="1:16" s="2" customFormat="1" ht="24">
      <c r="A10" s="9">
        <v>1.1000000000000001</v>
      </c>
      <c r="B10" s="4" t="s">
        <v>21</v>
      </c>
      <c r="C10" s="5"/>
      <c r="D10" s="6"/>
      <c r="E10" s="5"/>
      <c r="F10" s="6"/>
      <c r="G10" s="5"/>
      <c r="H10" s="6"/>
      <c r="I10" s="7"/>
      <c r="J10" s="8"/>
      <c r="K10" s="1"/>
      <c r="L10" s="1"/>
      <c r="M10" s="1"/>
      <c r="N10" s="1"/>
      <c r="O10" s="1"/>
      <c r="P10" s="1"/>
    </row>
    <row r="11" spans="1:16" s="2" customFormat="1" ht="24">
      <c r="A11" s="10"/>
      <c r="B11" s="11" t="s">
        <v>32</v>
      </c>
      <c r="C11" s="12">
        <v>24</v>
      </c>
      <c r="D11" s="13">
        <v>31866000</v>
      </c>
      <c r="E11" s="12">
        <v>0</v>
      </c>
      <c r="F11" s="13">
        <v>0</v>
      </c>
      <c r="G11" s="12">
        <v>60</v>
      </c>
      <c r="H11" s="13">
        <v>36302000</v>
      </c>
      <c r="I11" s="14">
        <f>C11+E11+G11</f>
        <v>84</v>
      </c>
      <c r="J11" s="15">
        <f>D11+F11+H11</f>
        <v>68168000</v>
      </c>
      <c r="K11" s="1"/>
      <c r="L11" s="1"/>
      <c r="M11" s="1"/>
      <c r="N11" s="1"/>
      <c r="O11" s="1"/>
      <c r="P11" s="1"/>
    </row>
    <row r="12" spans="1:16" s="2" customFormat="1" ht="24">
      <c r="A12" s="16"/>
      <c r="B12" s="17" t="s">
        <v>46</v>
      </c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4">
        <f>C12+E12+G12</f>
        <v>0</v>
      </c>
      <c r="J12" s="15">
        <f>D12+F12+H12</f>
        <v>0</v>
      </c>
      <c r="K12" s="1"/>
      <c r="L12" s="1"/>
      <c r="M12" s="1"/>
      <c r="N12" s="1"/>
      <c r="O12" s="1"/>
      <c r="P12" s="1"/>
    </row>
    <row r="13" spans="1:16" s="2" customFormat="1" ht="24">
      <c r="A13" s="18">
        <v>1.2</v>
      </c>
      <c r="B13" s="4" t="s">
        <v>7</v>
      </c>
      <c r="C13" s="12"/>
      <c r="D13" s="19"/>
      <c r="E13" s="12"/>
      <c r="F13" s="13"/>
      <c r="G13" s="12"/>
      <c r="H13" s="13"/>
      <c r="I13" s="14"/>
      <c r="J13" s="15"/>
      <c r="K13" s="1"/>
      <c r="L13" s="1"/>
      <c r="M13" s="1"/>
      <c r="N13" s="1"/>
      <c r="O13" s="1"/>
      <c r="P13" s="1"/>
    </row>
    <row r="14" spans="1:16" s="20" customFormat="1" ht="24">
      <c r="A14" s="16"/>
      <c r="B14" s="17" t="s">
        <v>79</v>
      </c>
      <c r="C14" s="12">
        <v>6</v>
      </c>
      <c r="D14" s="13">
        <v>2345000</v>
      </c>
      <c r="E14" s="12">
        <v>0</v>
      </c>
      <c r="F14" s="13">
        <v>0</v>
      </c>
      <c r="G14" s="12">
        <v>16</v>
      </c>
      <c r="H14" s="13">
        <v>6237200</v>
      </c>
      <c r="I14" s="14">
        <f>C14+E14+G14</f>
        <v>22</v>
      </c>
      <c r="J14" s="15">
        <f>D14+F14+H14</f>
        <v>8582200</v>
      </c>
      <c r="K14" s="1"/>
      <c r="L14" s="1"/>
      <c r="M14" s="1"/>
      <c r="N14" s="1"/>
      <c r="O14" s="1"/>
      <c r="P14" s="1"/>
    </row>
    <row r="15" spans="1:16" s="22" customFormat="1" ht="24">
      <c r="A15" s="21"/>
      <c r="B15" s="17" t="s">
        <v>47</v>
      </c>
      <c r="C15" s="12">
        <v>3</v>
      </c>
      <c r="D15" s="13">
        <v>11340000</v>
      </c>
      <c r="E15" s="12">
        <v>0</v>
      </c>
      <c r="F15" s="13">
        <v>0</v>
      </c>
      <c r="G15" s="12">
        <v>6</v>
      </c>
      <c r="H15" s="13">
        <v>13586000</v>
      </c>
      <c r="I15" s="14">
        <f t="shared" ref="I15:J18" si="0">(C15+E15+G15)</f>
        <v>9</v>
      </c>
      <c r="J15" s="15">
        <f t="shared" si="0"/>
        <v>24926000</v>
      </c>
      <c r="K15" s="1"/>
      <c r="L15" s="1"/>
      <c r="M15" s="1"/>
      <c r="N15" s="1"/>
      <c r="O15" s="1"/>
      <c r="P15" s="1"/>
    </row>
    <row r="16" spans="1:16" s="1" customFormat="1" ht="24">
      <c r="A16" s="21"/>
      <c r="B16" s="17" t="s">
        <v>89</v>
      </c>
      <c r="C16" s="12">
        <v>2</v>
      </c>
      <c r="D16" s="13">
        <v>3400000</v>
      </c>
      <c r="E16" s="12">
        <v>0</v>
      </c>
      <c r="F16" s="13">
        <v>0</v>
      </c>
      <c r="G16" s="12">
        <v>5</v>
      </c>
      <c r="H16" s="13">
        <v>750000</v>
      </c>
      <c r="I16" s="14">
        <f>C16+E16+G16</f>
        <v>7</v>
      </c>
      <c r="J16" s="15">
        <f>D16+F16+H16</f>
        <v>4150000</v>
      </c>
    </row>
    <row r="17" spans="1:16" s="1" customFormat="1" ht="24">
      <c r="A17" s="9">
        <v>1.3</v>
      </c>
      <c r="B17" s="4" t="s">
        <v>22</v>
      </c>
      <c r="C17" s="12"/>
      <c r="D17" s="19"/>
      <c r="E17" s="12"/>
      <c r="F17" s="19"/>
      <c r="G17" s="12"/>
      <c r="H17" s="19"/>
      <c r="I17" s="14"/>
      <c r="J17" s="15"/>
    </row>
    <row r="18" spans="1:16" s="1" customFormat="1" ht="24">
      <c r="A18" s="16"/>
      <c r="B18" s="17" t="s">
        <v>48</v>
      </c>
      <c r="C18" s="12">
        <v>0</v>
      </c>
      <c r="D18" s="13">
        <v>0</v>
      </c>
      <c r="E18" s="12">
        <v>0</v>
      </c>
      <c r="F18" s="13">
        <v>0</v>
      </c>
      <c r="G18" s="12">
        <v>0</v>
      </c>
      <c r="H18" s="13">
        <v>0</v>
      </c>
      <c r="I18" s="14">
        <f t="shared" si="0"/>
        <v>0</v>
      </c>
      <c r="J18" s="15">
        <f t="shared" si="0"/>
        <v>0</v>
      </c>
    </row>
    <row r="19" spans="1:16" s="1" customFormat="1" ht="24">
      <c r="A19" s="18">
        <v>1.4</v>
      </c>
      <c r="B19" s="4" t="s">
        <v>23</v>
      </c>
      <c r="C19" s="12"/>
      <c r="D19" s="23"/>
      <c r="E19" s="24"/>
      <c r="F19" s="19"/>
      <c r="G19" s="12"/>
      <c r="H19" s="19"/>
      <c r="I19" s="14"/>
      <c r="J19" s="15"/>
    </row>
    <row r="20" spans="1:16" s="1" customFormat="1" ht="24">
      <c r="A20" s="21"/>
      <c r="B20" s="25" t="s">
        <v>61</v>
      </c>
      <c r="C20" s="26">
        <v>1</v>
      </c>
      <c r="D20" s="27">
        <v>100000</v>
      </c>
      <c r="E20" s="26">
        <v>0</v>
      </c>
      <c r="F20" s="27">
        <v>0</v>
      </c>
      <c r="G20" s="26">
        <v>1</v>
      </c>
      <c r="H20" s="28">
        <v>100000</v>
      </c>
      <c r="I20" s="29">
        <f t="shared" ref="I20:J20" si="1">(C20+E20+G20)</f>
        <v>2</v>
      </c>
      <c r="J20" s="30">
        <f t="shared" si="1"/>
        <v>200000</v>
      </c>
    </row>
    <row r="21" spans="1:16" s="1" customFormat="1" ht="24">
      <c r="A21" s="31"/>
      <c r="B21" s="32" t="s">
        <v>90</v>
      </c>
      <c r="C21" s="33"/>
      <c r="D21" s="34"/>
      <c r="E21" s="33"/>
      <c r="F21" s="34"/>
      <c r="G21" s="33"/>
      <c r="H21" s="34"/>
      <c r="I21" s="35"/>
      <c r="J21" s="36"/>
    </row>
    <row r="22" spans="1:16" s="1" customFormat="1" ht="24">
      <c r="A22" s="37"/>
      <c r="B22" s="38"/>
      <c r="C22" s="39"/>
      <c r="D22" s="40"/>
      <c r="E22" s="39"/>
      <c r="F22" s="40"/>
      <c r="G22" s="39"/>
      <c r="H22" s="40"/>
      <c r="I22" s="41"/>
      <c r="J22" s="172">
        <v>117</v>
      </c>
    </row>
    <row r="23" spans="1:16" s="2" customFormat="1" ht="24">
      <c r="A23" s="186" t="s">
        <v>0</v>
      </c>
      <c r="B23" s="189" t="s">
        <v>1</v>
      </c>
      <c r="C23" s="192" t="s">
        <v>84</v>
      </c>
      <c r="D23" s="192"/>
      <c r="E23" s="192"/>
      <c r="F23" s="192"/>
      <c r="G23" s="192"/>
      <c r="H23" s="192"/>
      <c r="I23" s="192" t="s">
        <v>5</v>
      </c>
      <c r="J23" s="192"/>
      <c r="K23" s="1"/>
      <c r="L23" s="1"/>
      <c r="M23" s="1"/>
      <c r="N23" s="1"/>
      <c r="O23" s="1"/>
      <c r="P23" s="1"/>
    </row>
    <row r="24" spans="1:16" s="2" customFormat="1" ht="21" customHeight="1">
      <c r="A24" s="187"/>
      <c r="B24" s="190"/>
      <c r="C24" s="192"/>
      <c r="D24" s="192"/>
      <c r="E24" s="192"/>
      <c r="F24" s="192"/>
      <c r="G24" s="192"/>
      <c r="H24" s="192"/>
      <c r="I24" s="192" t="s">
        <v>85</v>
      </c>
      <c r="J24" s="192"/>
      <c r="K24" s="1"/>
      <c r="L24" s="1"/>
      <c r="M24" s="1"/>
      <c r="N24" s="1"/>
      <c r="O24" s="1"/>
      <c r="P24" s="1"/>
    </row>
    <row r="25" spans="1:16" s="2" customFormat="1" ht="21" customHeight="1">
      <c r="A25" s="187"/>
      <c r="B25" s="190"/>
      <c r="C25" s="193" t="s">
        <v>2</v>
      </c>
      <c r="D25" s="194" t="s">
        <v>86</v>
      </c>
      <c r="E25" s="197" t="s">
        <v>2</v>
      </c>
      <c r="F25" s="194" t="s">
        <v>80</v>
      </c>
      <c r="G25" s="197" t="s">
        <v>2</v>
      </c>
      <c r="H25" s="198" t="s">
        <v>83</v>
      </c>
      <c r="I25" s="197" t="s">
        <v>2</v>
      </c>
      <c r="J25" s="184" t="s">
        <v>4</v>
      </c>
      <c r="K25" s="1"/>
      <c r="L25" s="1"/>
      <c r="M25" s="1"/>
      <c r="N25" s="1"/>
      <c r="O25" s="1"/>
      <c r="P25" s="1"/>
    </row>
    <row r="26" spans="1:16" s="2" customFormat="1" ht="21" customHeight="1">
      <c r="A26" s="187"/>
      <c r="B26" s="190"/>
      <c r="C26" s="193"/>
      <c r="D26" s="195"/>
      <c r="E26" s="197"/>
      <c r="F26" s="195"/>
      <c r="G26" s="197"/>
      <c r="H26" s="199"/>
      <c r="I26" s="197"/>
      <c r="J26" s="184"/>
      <c r="K26" s="1"/>
      <c r="L26" s="1"/>
      <c r="M26" s="1"/>
      <c r="N26" s="1"/>
      <c r="O26" s="1"/>
      <c r="P26" s="1"/>
    </row>
    <row r="27" spans="1:16" s="2" customFormat="1" ht="21" customHeight="1">
      <c r="A27" s="188"/>
      <c r="B27" s="191"/>
      <c r="C27" s="193"/>
      <c r="D27" s="196"/>
      <c r="E27" s="197"/>
      <c r="F27" s="196"/>
      <c r="G27" s="197"/>
      <c r="H27" s="200"/>
      <c r="I27" s="197"/>
      <c r="J27" s="184"/>
      <c r="K27" s="1"/>
      <c r="L27" s="1"/>
      <c r="M27" s="1"/>
      <c r="N27" s="1"/>
      <c r="O27" s="1"/>
      <c r="P27" s="1"/>
    </row>
    <row r="28" spans="1:16" s="1" customFormat="1" ht="24">
      <c r="A28" s="43">
        <v>1.5</v>
      </c>
      <c r="B28" s="44" t="s">
        <v>8</v>
      </c>
      <c r="C28" s="45"/>
      <c r="D28" s="46"/>
      <c r="E28" s="45"/>
      <c r="F28" s="46"/>
      <c r="G28" s="45"/>
      <c r="H28" s="46"/>
      <c r="I28" s="47"/>
      <c r="J28" s="48"/>
    </row>
    <row r="29" spans="1:16" s="1" customFormat="1" ht="24">
      <c r="A29" s="49"/>
      <c r="B29" s="17" t="s">
        <v>62</v>
      </c>
      <c r="C29" s="12">
        <v>3</v>
      </c>
      <c r="D29" s="13">
        <v>5400000</v>
      </c>
      <c r="E29" s="12">
        <v>0</v>
      </c>
      <c r="F29" s="13">
        <v>0</v>
      </c>
      <c r="G29" s="12">
        <v>19</v>
      </c>
      <c r="H29" s="13">
        <v>5090000</v>
      </c>
      <c r="I29" s="14">
        <f>C29+E29+G29</f>
        <v>22</v>
      </c>
      <c r="J29" s="73">
        <f>D29+F29+H29</f>
        <v>10490000</v>
      </c>
    </row>
    <row r="30" spans="1:16" s="1" customFormat="1" ht="24">
      <c r="A30" s="31"/>
      <c r="B30" s="17" t="s">
        <v>49</v>
      </c>
      <c r="C30" s="12">
        <v>0</v>
      </c>
      <c r="D30" s="13">
        <v>0</v>
      </c>
      <c r="E30" s="12">
        <v>0</v>
      </c>
      <c r="F30" s="13">
        <v>0</v>
      </c>
      <c r="G30" s="12">
        <v>0</v>
      </c>
      <c r="H30" s="13">
        <v>0</v>
      </c>
      <c r="I30" s="14">
        <f t="shared" ref="I30:J30" si="2">C30+E30+G30</f>
        <v>0</v>
      </c>
      <c r="J30" s="15">
        <f t="shared" si="2"/>
        <v>0</v>
      </c>
    </row>
    <row r="31" spans="1:16" s="11" customFormat="1" ht="24">
      <c r="B31" s="50" t="s">
        <v>3</v>
      </c>
      <c r="C31" s="51">
        <f>C11+C12+C14+C15+C16+C18+C20+C29+C30</f>
        <v>39</v>
      </c>
      <c r="D31" s="51">
        <f t="shared" ref="D31:J31" si="3">(D11+D12+D14+D15+D16+D18+D20+D29+D30)</f>
        <v>54451000</v>
      </c>
      <c r="E31" s="51">
        <f t="shared" si="3"/>
        <v>0</v>
      </c>
      <c r="F31" s="51">
        <f t="shared" si="3"/>
        <v>0</v>
      </c>
      <c r="G31" s="51">
        <f t="shared" si="3"/>
        <v>107</v>
      </c>
      <c r="H31" s="52">
        <f t="shared" si="3"/>
        <v>62065200</v>
      </c>
      <c r="I31" s="53">
        <f t="shared" si="3"/>
        <v>146</v>
      </c>
      <c r="J31" s="53">
        <f t="shared" si="3"/>
        <v>116516200</v>
      </c>
    </row>
    <row r="32" spans="1:16" s="2" customFormat="1" ht="24" customHeight="1">
      <c r="A32" s="54">
        <v>2</v>
      </c>
      <c r="B32" s="55" t="s">
        <v>9</v>
      </c>
      <c r="C32" s="12"/>
      <c r="D32" s="19"/>
      <c r="E32" s="12"/>
      <c r="F32" s="19"/>
      <c r="G32" s="12"/>
      <c r="H32" s="19"/>
      <c r="I32" s="56"/>
      <c r="J32" s="57"/>
      <c r="K32" s="1"/>
      <c r="L32" s="1"/>
      <c r="M32" s="1"/>
      <c r="N32" s="1"/>
      <c r="O32" s="1"/>
      <c r="P32" s="1"/>
    </row>
    <row r="33" spans="1:16" s="2" customFormat="1" ht="24" customHeight="1">
      <c r="A33" s="9">
        <v>2.1</v>
      </c>
      <c r="B33" s="55" t="s">
        <v>63</v>
      </c>
      <c r="C33" s="12"/>
      <c r="D33" s="19"/>
      <c r="E33" s="12"/>
      <c r="F33" s="19"/>
      <c r="G33" s="12"/>
      <c r="H33" s="19"/>
      <c r="I33" s="56"/>
      <c r="J33" s="57"/>
      <c r="K33" s="1"/>
      <c r="L33" s="1"/>
      <c r="M33" s="1"/>
      <c r="N33" s="1"/>
      <c r="O33" s="1"/>
      <c r="P33" s="1"/>
    </row>
    <row r="34" spans="1:16" s="2" customFormat="1" ht="24" customHeight="1">
      <c r="A34" s="58"/>
      <c r="B34" s="59" t="s">
        <v>64</v>
      </c>
      <c r="C34" s="12">
        <v>14</v>
      </c>
      <c r="D34" s="13">
        <v>3885000</v>
      </c>
      <c r="E34" s="12">
        <v>9</v>
      </c>
      <c r="F34" s="13">
        <v>3725000</v>
      </c>
      <c r="G34" s="12">
        <v>19</v>
      </c>
      <c r="H34" s="13">
        <v>675000</v>
      </c>
      <c r="I34" s="14">
        <f>C34+E34+G34</f>
        <v>42</v>
      </c>
      <c r="J34" s="73">
        <f>D34+F34+H34</f>
        <v>8285000</v>
      </c>
      <c r="K34" s="1"/>
      <c r="L34" s="1"/>
      <c r="M34" s="1"/>
      <c r="N34" s="1"/>
      <c r="O34" s="1"/>
      <c r="P34" s="1"/>
    </row>
    <row r="35" spans="1:16" s="2" customFormat="1" ht="24" customHeight="1">
      <c r="A35" s="58"/>
      <c r="B35" s="60" t="s">
        <v>65</v>
      </c>
      <c r="C35" s="12">
        <v>0</v>
      </c>
      <c r="D35" s="13">
        <v>0</v>
      </c>
      <c r="E35" s="12">
        <v>0</v>
      </c>
      <c r="F35" s="13">
        <v>0</v>
      </c>
      <c r="G35" s="12">
        <v>1</v>
      </c>
      <c r="H35" s="13">
        <v>50000</v>
      </c>
      <c r="I35" s="14">
        <f t="shared" ref="I35:I37" si="4">(C35+E35+G35)</f>
        <v>1</v>
      </c>
      <c r="J35" s="15">
        <f t="shared" ref="J35:J37" si="5">(D35+F35+H35)</f>
        <v>50000</v>
      </c>
      <c r="K35" s="1"/>
      <c r="L35" s="1"/>
      <c r="M35" s="1"/>
      <c r="N35" s="1"/>
      <c r="O35" s="1"/>
      <c r="P35" s="1"/>
    </row>
    <row r="36" spans="1:16" s="2" customFormat="1" ht="24" customHeight="1">
      <c r="A36" s="61"/>
      <c r="B36" s="17" t="s">
        <v>66</v>
      </c>
      <c r="C36" s="12">
        <v>1</v>
      </c>
      <c r="D36" s="13">
        <v>10000</v>
      </c>
      <c r="E36" s="12">
        <v>1</v>
      </c>
      <c r="F36" s="13">
        <v>10000</v>
      </c>
      <c r="G36" s="12">
        <v>1</v>
      </c>
      <c r="H36" s="13">
        <v>10000</v>
      </c>
      <c r="I36" s="14">
        <f t="shared" si="4"/>
        <v>3</v>
      </c>
      <c r="J36" s="15">
        <f t="shared" si="5"/>
        <v>30000</v>
      </c>
      <c r="K36" s="1"/>
      <c r="L36" s="1"/>
      <c r="M36" s="1"/>
      <c r="N36" s="1"/>
      <c r="O36" s="1"/>
      <c r="P36" s="1"/>
    </row>
    <row r="37" spans="1:16" s="2" customFormat="1" ht="24" customHeight="1">
      <c r="A37" s="58"/>
      <c r="B37" s="17" t="s">
        <v>50</v>
      </c>
      <c r="C37" s="12">
        <v>0</v>
      </c>
      <c r="D37" s="13">
        <v>0</v>
      </c>
      <c r="E37" s="12">
        <v>0</v>
      </c>
      <c r="F37" s="13">
        <v>0</v>
      </c>
      <c r="G37" s="12">
        <v>3</v>
      </c>
      <c r="H37" s="13">
        <v>90000</v>
      </c>
      <c r="I37" s="14">
        <f t="shared" si="4"/>
        <v>3</v>
      </c>
      <c r="J37" s="15">
        <f t="shared" si="5"/>
        <v>90000</v>
      </c>
      <c r="K37" s="1"/>
      <c r="L37" s="1"/>
      <c r="M37" s="1"/>
      <c r="N37" s="1"/>
      <c r="O37" s="1"/>
      <c r="P37" s="1"/>
    </row>
    <row r="38" spans="1:16" s="2" customFormat="1" ht="21" customHeight="1">
      <c r="A38" s="62" t="s">
        <v>51</v>
      </c>
      <c r="B38" s="55" t="s">
        <v>24</v>
      </c>
      <c r="C38" s="12"/>
      <c r="D38" s="19"/>
      <c r="E38" s="12"/>
      <c r="F38" s="19"/>
      <c r="G38" s="12"/>
      <c r="H38" s="19"/>
      <c r="I38" s="56"/>
      <c r="J38" s="57"/>
      <c r="K38" s="1"/>
      <c r="L38" s="1"/>
      <c r="M38" s="1"/>
      <c r="N38" s="1"/>
      <c r="O38" s="1"/>
      <c r="P38" s="1"/>
    </row>
    <row r="39" spans="1:16" s="2" customFormat="1" ht="24">
      <c r="A39" s="63"/>
      <c r="B39" s="64" t="s">
        <v>67</v>
      </c>
      <c r="C39" s="26">
        <v>12</v>
      </c>
      <c r="D39" s="27">
        <v>516000</v>
      </c>
      <c r="E39" s="26">
        <v>12</v>
      </c>
      <c r="F39" s="27">
        <v>516000</v>
      </c>
      <c r="G39" s="26">
        <v>10</v>
      </c>
      <c r="H39" s="27">
        <v>484000</v>
      </c>
      <c r="I39" s="65">
        <f>C39+E39+G39</f>
        <v>34</v>
      </c>
      <c r="J39" s="66">
        <f>D39+F39+H39</f>
        <v>1516000</v>
      </c>
      <c r="K39" s="1"/>
      <c r="L39" s="1"/>
      <c r="M39" s="1"/>
      <c r="N39" s="1"/>
      <c r="O39" s="1"/>
      <c r="P39" s="1"/>
    </row>
    <row r="40" spans="1:16" s="2" customFormat="1" ht="24">
      <c r="A40" s="21"/>
      <c r="B40" s="67" t="s">
        <v>52</v>
      </c>
      <c r="C40" s="26">
        <v>10</v>
      </c>
      <c r="D40" s="27">
        <v>1040625</v>
      </c>
      <c r="E40" s="26">
        <v>9</v>
      </c>
      <c r="F40" s="27">
        <v>1000625</v>
      </c>
      <c r="G40" s="26">
        <v>9</v>
      </c>
      <c r="H40" s="27">
        <v>1000625</v>
      </c>
      <c r="I40" s="65">
        <f>C40+E40+G40</f>
        <v>28</v>
      </c>
      <c r="J40" s="66">
        <f>D40+F40+H40</f>
        <v>3041875</v>
      </c>
      <c r="K40" s="1"/>
      <c r="L40" s="1"/>
      <c r="M40" s="1"/>
      <c r="N40" s="1"/>
      <c r="O40" s="1"/>
      <c r="P40" s="1"/>
    </row>
    <row r="41" spans="1:16" s="2" customFormat="1" ht="24">
      <c r="A41" s="21"/>
      <c r="B41" s="32" t="s">
        <v>68</v>
      </c>
      <c r="C41" s="68"/>
      <c r="D41" s="69"/>
      <c r="E41" s="68"/>
      <c r="F41" s="69"/>
      <c r="G41" s="68"/>
      <c r="H41" s="69"/>
      <c r="I41" s="70"/>
      <c r="J41" s="71"/>
      <c r="K41" s="1"/>
      <c r="L41" s="1"/>
      <c r="M41" s="1"/>
      <c r="N41" s="1"/>
      <c r="O41" s="1"/>
      <c r="P41" s="1"/>
    </row>
    <row r="42" spans="1:16" s="74" customFormat="1" ht="24">
      <c r="A42" s="11"/>
      <c r="B42" s="50" t="s">
        <v>3</v>
      </c>
      <c r="C42" s="72">
        <f>C34+C35+C36+C37+C39+C40</f>
        <v>37</v>
      </c>
      <c r="D42" s="73">
        <f t="shared" ref="D42:J42" si="6">D34+D35+D36+D37+D39+D40</f>
        <v>5451625</v>
      </c>
      <c r="E42" s="72">
        <f t="shared" si="6"/>
        <v>31</v>
      </c>
      <c r="F42" s="73">
        <f t="shared" si="6"/>
        <v>5251625</v>
      </c>
      <c r="G42" s="72">
        <f t="shared" si="6"/>
        <v>43</v>
      </c>
      <c r="H42" s="73">
        <f t="shared" si="6"/>
        <v>2309625</v>
      </c>
      <c r="I42" s="72">
        <f t="shared" si="6"/>
        <v>111</v>
      </c>
      <c r="J42" s="73">
        <f t="shared" si="6"/>
        <v>13012875</v>
      </c>
    </row>
    <row r="43" spans="1:16" s="1" customFormat="1" ht="24">
      <c r="B43" s="75"/>
      <c r="C43" s="75"/>
      <c r="D43" s="76"/>
      <c r="E43" s="75"/>
      <c r="F43" s="76"/>
      <c r="G43" s="75"/>
      <c r="H43" s="42"/>
      <c r="I43" s="77"/>
      <c r="J43" s="42"/>
    </row>
    <row r="44" spans="1:16" s="1" customFormat="1" ht="24">
      <c r="B44" s="75"/>
      <c r="C44" s="75"/>
      <c r="D44" s="76"/>
      <c r="E44" s="75"/>
      <c r="F44" s="76"/>
      <c r="G44" s="75"/>
      <c r="H44" s="42"/>
      <c r="I44" s="77"/>
      <c r="J44" s="180">
        <v>118</v>
      </c>
    </row>
    <row r="45" spans="1:16" s="2" customFormat="1" ht="18" customHeight="1">
      <c r="A45" s="78"/>
      <c r="B45" s="78"/>
      <c r="C45" s="78"/>
      <c r="D45" s="78"/>
      <c r="E45" s="78"/>
      <c r="F45" s="78"/>
      <c r="G45" s="78"/>
      <c r="H45" s="78"/>
      <c r="I45" s="78"/>
      <c r="J45" s="79"/>
      <c r="K45" s="1"/>
      <c r="L45" s="1"/>
      <c r="M45" s="1"/>
      <c r="N45" s="1"/>
      <c r="O45" s="1"/>
      <c r="P45" s="1"/>
    </row>
    <row r="46" spans="1:16" s="2" customFormat="1" ht="24">
      <c r="A46" s="186" t="s">
        <v>0</v>
      </c>
      <c r="B46" s="189" t="s">
        <v>1</v>
      </c>
      <c r="C46" s="192" t="s">
        <v>84</v>
      </c>
      <c r="D46" s="192"/>
      <c r="E46" s="192"/>
      <c r="F46" s="192"/>
      <c r="G46" s="192"/>
      <c r="H46" s="192"/>
      <c r="I46" s="192" t="s">
        <v>5</v>
      </c>
      <c r="J46" s="192"/>
      <c r="K46" s="1"/>
      <c r="L46" s="1"/>
      <c r="M46" s="1"/>
      <c r="N46" s="1"/>
      <c r="O46" s="1"/>
      <c r="P46" s="1"/>
    </row>
    <row r="47" spans="1:16" s="2" customFormat="1" ht="21" customHeight="1">
      <c r="A47" s="187"/>
      <c r="B47" s="190"/>
      <c r="C47" s="192"/>
      <c r="D47" s="192"/>
      <c r="E47" s="192"/>
      <c r="F47" s="192"/>
      <c r="G47" s="192"/>
      <c r="H47" s="192"/>
      <c r="I47" s="192" t="s">
        <v>85</v>
      </c>
      <c r="J47" s="192"/>
      <c r="K47" s="1"/>
      <c r="L47" s="1"/>
      <c r="M47" s="1"/>
      <c r="N47" s="1"/>
      <c r="O47" s="1"/>
      <c r="P47" s="1"/>
    </row>
    <row r="48" spans="1:16" s="2" customFormat="1" ht="21" customHeight="1">
      <c r="A48" s="187"/>
      <c r="B48" s="190"/>
      <c r="C48" s="193" t="s">
        <v>2</v>
      </c>
      <c r="D48" s="194" t="s">
        <v>86</v>
      </c>
      <c r="E48" s="197" t="s">
        <v>2</v>
      </c>
      <c r="F48" s="194" t="s">
        <v>80</v>
      </c>
      <c r="G48" s="197" t="s">
        <v>2</v>
      </c>
      <c r="H48" s="198" t="s">
        <v>83</v>
      </c>
      <c r="I48" s="197" t="s">
        <v>2</v>
      </c>
      <c r="J48" s="184" t="s">
        <v>4</v>
      </c>
      <c r="K48" s="1"/>
      <c r="L48" s="1"/>
      <c r="M48" s="1"/>
      <c r="N48" s="1"/>
      <c r="O48" s="1"/>
      <c r="P48" s="1"/>
    </row>
    <row r="49" spans="1:16" s="2" customFormat="1" ht="21" customHeight="1">
      <c r="A49" s="187"/>
      <c r="B49" s="190"/>
      <c r="C49" s="193"/>
      <c r="D49" s="195"/>
      <c r="E49" s="197"/>
      <c r="F49" s="195"/>
      <c r="G49" s="197"/>
      <c r="H49" s="199"/>
      <c r="I49" s="197"/>
      <c r="J49" s="184"/>
      <c r="K49" s="1"/>
      <c r="L49" s="1"/>
      <c r="M49" s="1"/>
      <c r="N49" s="1"/>
      <c r="O49" s="1"/>
      <c r="P49" s="1"/>
    </row>
    <row r="50" spans="1:16" s="2" customFormat="1" ht="21" customHeight="1">
      <c r="A50" s="188"/>
      <c r="B50" s="191"/>
      <c r="C50" s="193"/>
      <c r="D50" s="196"/>
      <c r="E50" s="197"/>
      <c r="F50" s="196"/>
      <c r="G50" s="197"/>
      <c r="H50" s="200"/>
      <c r="I50" s="197"/>
      <c r="J50" s="184"/>
      <c r="K50" s="1"/>
      <c r="L50" s="1"/>
      <c r="M50" s="1"/>
      <c r="N50" s="1"/>
      <c r="O50" s="1"/>
      <c r="P50" s="1"/>
    </row>
    <row r="51" spans="1:16" s="2" customFormat="1" ht="24" customHeight="1">
      <c r="A51" s="80">
        <v>3</v>
      </c>
      <c r="B51" s="4" t="s">
        <v>10</v>
      </c>
      <c r="C51" s="5"/>
      <c r="D51" s="81"/>
      <c r="E51" s="5"/>
      <c r="F51" s="81"/>
      <c r="G51" s="5"/>
      <c r="H51" s="81"/>
      <c r="I51" s="7"/>
      <c r="J51" s="82"/>
      <c r="K51" s="1"/>
      <c r="L51" s="1"/>
      <c r="M51" s="1"/>
      <c r="N51" s="1"/>
      <c r="O51" s="1"/>
      <c r="P51" s="1"/>
    </row>
    <row r="52" spans="1:16" s="86" customFormat="1" ht="24" customHeight="1">
      <c r="A52" s="83">
        <v>3.1</v>
      </c>
      <c r="B52" s="4" t="s">
        <v>11</v>
      </c>
      <c r="C52" s="5"/>
      <c r="D52" s="84"/>
      <c r="E52" s="5"/>
      <c r="F52" s="84"/>
      <c r="G52" s="5"/>
      <c r="H52" s="84"/>
      <c r="I52" s="7"/>
      <c r="J52" s="85"/>
    </row>
    <row r="53" spans="1:16" s="2" customFormat="1" ht="24" customHeight="1">
      <c r="A53" s="87"/>
      <c r="B53" s="60" t="s">
        <v>33</v>
      </c>
      <c r="C53" s="88">
        <v>8</v>
      </c>
      <c r="D53" s="89">
        <v>540000</v>
      </c>
      <c r="E53" s="88">
        <v>2</v>
      </c>
      <c r="F53" s="89">
        <v>345000</v>
      </c>
      <c r="G53" s="88">
        <v>4</v>
      </c>
      <c r="H53" s="89">
        <v>665000</v>
      </c>
      <c r="I53" s="90">
        <f>(C53+E53+G53)</f>
        <v>14</v>
      </c>
      <c r="J53" s="91">
        <f t="shared" ref="J53:J55" si="7">(D53+F53+H53)</f>
        <v>1550000</v>
      </c>
      <c r="K53" s="1"/>
      <c r="L53" s="1"/>
      <c r="M53" s="1"/>
      <c r="N53" s="1"/>
      <c r="O53" s="1"/>
      <c r="P53" s="1"/>
    </row>
    <row r="54" spans="1:16" s="2" customFormat="1" ht="24" customHeight="1">
      <c r="A54" s="21"/>
      <c r="B54" s="17" t="s">
        <v>34</v>
      </c>
      <c r="C54" s="88">
        <v>6</v>
      </c>
      <c r="D54" s="89">
        <v>1000000</v>
      </c>
      <c r="E54" s="88">
        <v>2</v>
      </c>
      <c r="F54" s="89">
        <v>550000</v>
      </c>
      <c r="G54" s="88">
        <v>2</v>
      </c>
      <c r="H54" s="89">
        <v>550000</v>
      </c>
      <c r="I54" s="90">
        <f>(C54+E54+G54)</f>
        <v>10</v>
      </c>
      <c r="J54" s="91">
        <f t="shared" si="7"/>
        <v>2100000</v>
      </c>
      <c r="K54" s="1"/>
      <c r="L54" s="1"/>
      <c r="M54" s="1"/>
      <c r="N54" s="1"/>
      <c r="O54" s="1"/>
      <c r="P54" s="1"/>
    </row>
    <row r="55" spans="1:16" s="2" customFormat="1" ht="24" customHeight="1">
      <c r="A55" s="92"/>
      <c r="B55" s="17" t="s">
        <v>35</v>
      </c>
      <c r="C55" s="93">
        <v>0</v>
      </c>
      <c r="D55" s="89">
        <v>0</v>
      </c>
      <c r="E55" s="93">
        <v>0</v>
      </c>
      <c r="F55" s="89">
        <v>0</v>
      </c>
      <c r="G55" s="93">
        <v>0</v>
      </c>
      <c r="H55" s="89">
        <v>0</v>
      </c>
      <c r="I55" s="90">
        <f t="shared" ref="I55" si="8">(C55+E55+G55)</f>
        <v>0</v>
      </c>
      <c r="J55" s="91">
        <f t="shared" si="7"/>
        <v>0</v>
      </c>
      <c r="K55" s="1"/>
      <c r="L55" s="1"/>
      <c r="M55" s="1"/>
      <c r="N55" s="1"/>
      <c r="O55" s="1"/>
      <c r="P55" s="1"/>
    </row>
    <row r="56" spans="1:16" s="11" customFormat="1" ht="24" customHeight="1">
      <c r="B56" s="50" t="s">
        <v>3</v>
      </c>
      <c r="C56" s="94">
        <f>C53+C54+C55</f>
        <v>14</v>
      </c>
      <c r="D56" s="95">
        <f t="shared" ref="D56:J56" si="9">D53+D54+D55</f>
        <v>1540000</v>
      </c>
      <c r="E56" s="90">
        <f t="shared" si="9"/>
        <v>4</v>
      </c>
      <c r="F56" s="95">
        <f t="shared" si="9"/>
        <v>895000</v>
      </c>
      <c r="G56" s="96">
        <f t="shared" si="9"/>
        <v>6</v>
      </c>
      <c r="H56" s="95">
        <f t="shared" si="9"/>
        <v>1215000</v>
      </c>
      <c r="I56" s="96">
        <f t="shared" si="9"/>
        <v>24</v>
      </c>
      <c r="J56" s="95">
        <f t="shared" si="9"/>
        <v>3650000</v>
      </c>
    </row>
    <row r="57" spans="1:16" s="11" customFormat="1" ht="24" customHeight="1">
      <c r="A57" s="97">
        <v>4</v>
      </c>
      <c r="B57" s="98" t="s">
        <v>14</v>
      </c>
      <c r="C57" s="99"/>
      <c r="D57" s="100"/>
      <c r="E57" s="99"/>
      <c r="F57" s="100"/>
      <c r="G57" s="99"/>
      <c r="H57" s="100"/>
      <c r="I57" s="90"/>
      <c r="J57" s="91"/>
    </row>
    <row r="58" spans="1:16" s="102" customFormat="1" ht="24" customHeight="1">
      <c r="A58" s="101">
        <v>4.0999999999999996</v>
      </c>
      <c r="B58" s="4" t="s">
        <v>69</v>
      </c>
      <c r="C58" s="99"/>
      <c r="D58" s="100"/>
      <c r="E58" s="99"/>
      <c r="F58" s="100"/>
      <c r="G58" s="99"/>
      <c r="H58" s="100"/>
      <c r="I58" s="90"/>
      <c r="J58" s="91"/>
    </row>
    <row r="59" spans="1:16" s="105" customFormat="1" ht="24" customHeight="1">
      <c r="A59" s="103"/>
      <c r="B59" s="104" t="s">
        <v>70</v>
      </c>
      <c r="C59" s="99">
        <v>7</v>
      </c>
      <c r="D59" s="89">
        <v>415000</v>
      </c>
      <c r="E59" s="99">
        <v>4</v>
      </c>
      <c r="F59" s="89">
        <v>350000</v>
      </c>
      <c r="G59" s="99">
        <v>22</v>
      </c>
      <c r="H59" s="89">
        <v>1445000</v>
      </c>
      <c r="I59" s="90">
        <f t="shared" ref="I59:J63" si="10">(C59+E59+G59)</f>
        <v>33</v>
      </c>
      <c r="J59" s="91">
        <f t="shared" si="10"/>
        <v>2210000</v>
      </c>
    </row>
    <row r="60" spans="1:16" s="2" customFormat="1" ht="24" customHeight="1">
      <c r="A60" s="106"/>
      <c r="B60" s="107" t="s">
        <v>36</v>
      </c>
      <c r="C60" s="99">
        <v>1</v>
      </c>
      <c r="D60" s="89">
        <v>1000000</v>
      </c>
      <c r="E60" s="99">
        <v>0</v>
      </c>
      <c r="F60" s="89">
        <v>0</v>
      </c>
      <c r="G60" s="99">
        <v>0</v>
      </c>
      <c r="H60" s="89">
        <v>0</v>
      </c>
      <c r="I60" s="90">
        <f t="shared" si="10"/>
        <v>1</v>
      </c>
      <c r="J60" s="91">
        <f t="shared" si="10"/>
        <v>1000000</v>
      </c>
      <c r="K60" s="1"/>
      <c r="L60" s="1"/>
      <c r="M60" s="1"/>
      <c r="N60" s="1"/>
      <c r="O60" s="1"/>
      <c r="P60" s="1"/>
    </row>
    <row r="61" spans="1:16" s="11" customFormat="1" ht="24" customHeight="1">
      <c r="A61" s="108">
        <v>4.2</v>
      </c>
      <c r="B61" s="4" t="s">
        <v>15</v>
      </c>
      <c r="C61" s="88"/>
      <c r="D61" s="100"/>
      <c r="E61" s="88"/>
      <c r="F61" s="100"/>
      <c r="G61" s="88"/>
      <c r="H61" s="100"/>
      <c r="I61" s="90"/>
      <c r="J61" s="91"/>
    </row>
    <row r="62" spans="1:16" s="11" customFormat="1" ht="24" customHeight="1">
      <c r="A62" s="16"/>
      <c r="B62" s="17" t="s">
        <v>87</v>
      </c>
      <c r="C62" s="88">
        <v>1</v>
      </c>
      <c r="D62" s="89">
        <v>30000</v>
      </c>
      <c r="E62" s="88">
        <v>0</v>
      </c>
      <c r="F62" s="89">
        <v>0</v>
      </c>
      <c r="G62" s="88">
        <v>1</v>
      </c>
      <c r="H62" s="89">
        <v>100000</v>
      </c>
      <c r="I62" s="90">
        <v>2</v>
      </c>
      <c r="J62" s="91">
        <f t="shared" si="10"/>
        <v>130000</v>
      </c>
    </row>
    <row r="63" spans="1:16" s="11" customFormat="1" ht="24" customHeight="1">
      <c r="A63" s="16"/>
      <c r="B63" s="11" t="s">
        <v>37</v>
      </c>
      <c r="C63" s="99">
        <v>0</v>
      </c>
      <c r="D63" s="89">
        <v>0</v>
      </c>
      <c r="E63" s="99">
        <v>0</v>
      </c>
      <c r="F63" s="89">
        <v>0</v>
      </c>
      <c r="G63" s="99">
        <v>0</v>
      </c>
      <c r="H63" s="89">
        <v>0</v>
      </c>
      <c r="I63" s="90">
        <f t="shared" si="10"/>
        <v>0</v>
      </c>
      <c r="J63" s="91">
        <f t="shared" si="10"/>
        <v>0</v>
      </c>
    </row>
    <row r="64" spans="1:16" s="11" customFormat="1" ht="24" customHeight="1">
      <c r="B64" s="50" t="s">
        <v>3</v>
      </c>
      <c r="C64" s="109">
        <f>C59+C60+C62+C63</f>
        <v>9</v>
      </c>
      <c r="D64" s="95">
        <f t="shared" ref="D64:J64" si="11">D59+D60+D62+D63</f>
        <v>1445000</v>
      </c>
      <c r="E64" s="109">
        <f t="shared" si="11"/>
        <v>4</v>
      </c>
      <c r="F64" s="95">
        <f t="shared" si="11"/>
        <v>350000</v>
      </c>
      <c r="G64" s="109">
        <f t="shared" si="11"/>
        <v>23</v>
      </c>
      <c r="H64" s="95">
        <f t="shared" si="11"/>
        <v>1545000</v>
      </c>
      <c r="I64" s="109">
        <f t="shared" si="11"/>
        <v>36</v>
      </c>
      <c r="J64" s="95">
        <f t="shared" si="11"/>
        <v>3340000</v>
      </c>
    </row>
    <row r="65" spans="1:16" s="2" customFormat="1" ht="24" customHeight="1">
      <c r="A65" s="37"/>
      <c r="B65" s="1"/>
      <c r="C65" s="39"/>
      <c r="D65" s="40"/>
      <c r="E65" s="39"/>
      <c r="F65" s="40"/>
      <c r="G65" s="39"/>
      <c r="H65" s="40"/>
      <c r="I65" s="41"/>
      <c r="J65" s="42"/>
      <c r="K65" s="1"/>
      <c r="L65" s="1"/>
      <c r="M65" s="1"/>
      <c r="N65" s="1"/>
      <c r="O65" s="1"/>
      <c r="P65" s="1"/>
    </row>
    <row r="66" spans="1:16" s="2" customFormat="1" ht="24">
      <c r="A66" s="37"/>
      <c r="B66" s="1"/>
      <c r="C66" s="39"/>
      <c r="D66" s="40"/>
      <c r="E66" s="39"/>
      <c r="F66" s="40"/>
      <c r="G66" s="39"/>
      <c r="H66" s="40"/>
      <c r="I66" s="41"/>
      <c r="J66" s="180">
        <v>119</v>
      </c>
      <c r="K66" s="1"/>
      <c r="L66" s="1"/>
      <c r="M66" s="1"/>
      <c r="N66" s="1"/>
      <c r="O66" s="1"/>
      <c r="P66" s="1"/>
    </row>
    <row r="67" spans="1:16" s="2" customFormat="1" ht="21" customHeight="1">
      <c r="A67" s="186" t="s">
        <v>0</v>
      </c>
      <c r="B67" s="189" t="s">
        <v>1</v>
      </c>
      <c r="C67" s="186" t="s">
        <v>84</v>
      </c>
      <c r="D67" s="201"/>
      <c r="E67" s="201"/>
      <c r="F67" s="201"/>
      <c r="G67" s="201"/>
      <c r="H67" s="202"/>
      <c r="I67" s="192" t="s">
        <v>5</v>
      </c>
      <c r="J67" s="192"/>
      <c r="K67" s="1"/>
      <c r="L67" s="1"/>
      <c r="M67" s="1"/>
      <c r="N67" s="1"/>
      <c r="O67" s="1"/>
      <c r="P67" s="1"/>
    </row>
    <row r="68" spans="1:16" s="2" customFormat="1" ht="21" customHeight="1">
      <c r="A68" s="187"/>
      <c r="B68" s="190"/>
      <c r="C68" s="188"/>
      <c r="D68" s="203"/>
      <c r="E68" s="203"/>
      <c r="F68" s="203"/>
      <c r="G68" s="203"/>
      <c r="H68" s="204"/>
      <c r="I68" s="192" t="s">
        <v>85</v>
      </c>
      <c r="J68" s="192"/>
      <c r="K68" s="1"/>
      <c r="L68" s="1"/>
      <c r="M68" s="1"/>
      <c r="N68" s="1"/>
      <c r="O68" s="1"/>
      <c r="P68" s="1"/>
    </row>
    <row r="69" spans="1:16" s="2" customFormat="1" ht="21" customHeight="1">
      <c r="A69" s="187"/>
      <c r="B69" s="190"/>
      <c r="C69" s="193" t="s">
        <v>2</v>
      </c>
      <c r="D69" s="194" t="s">
        <v>86</v>
      </c>
      <c r="E69" s="197" t="s">
        <v>2</v>
      </c>
      <c r="F69" s="194" t="s">
        <v>80</v>
      </c>
      <c r="G69" s="197" t="s">
        <v>2</v>
      </c>
      <c r="H69" s="198" t="s">
        <v>83</v>
      </c>
      <c r="I69" s="197" t="s">
        <v>2</v>
      </c>
      <c r="J69" s="184" t="s">
        <v>4</v>
      </c>
      <c r="K69" s="1"/>
      <c r="L69" s="1"/>
      <c r="M69" s="1"/>
      <c r="N69" s="1"/>
      <c r="O69" s="1"/>
      <c r="P69" s="1"/>
    </row>
    <row r="70" spans="1:16" s="2" customFormat="1" ht="21" customHeight="1">
      <c r="A70" s="187"/>
      <c r="B70" s="190"/>
      <c r="C70" s="193"/>
      <c r="D70" s="195"/>
      <c r="E70" s="197"/>
      <c r="F70" s="195"/>
      <c r="G70" s="197"/>
      <c r="H70" s="199"/>
      <c r="I70" s="197"/>
      <c r="J70" s="184"/>
      <c r="K70" s="1"/>
      <c r="L70" s="1"/>
      <c r="M70" s="1"/>
      <c r="N70" s="1"/>
      <c r="O70" s="1"/>
      <c r="P70" s="1"/>
    </row>
    <row r="71" spans="1:16" s="2" customFormat="1" ht="21" customHeight="1">
      <c r="A71" s="188"/>
      <c r="B71" s="191"/>
      <c r="C71" s="193"/>
      <c r="D71" s="196"/>
      <c r="E71" s="197"/>
      <c r="F71" s="196"/>
      <c r="G71" s="197"/>
      <c r="H71" s="200"/>
      <c r="I71" s="197"/>
      <c r="J71" s="184"/>
      <c r="K71" s="1"/>
      <c r="L71" s="1"/>
      <c r="M71" s="1"/>
      <c r="N71" s="1"/>
      <c r="O71" s="1"/>
      <c r="P71" s="1"/>
    </row>
    <row r="72" spans="1:16" s="2" customFormat="1" ht="21.95" customHeight="1">
      <c r="A72" s="110">
        <v>5</v>
      </c>
      <c r="B72" s="111" t="s">
        <v>17</v>
      </c>
      <c r="C72" s="112"/>
      <c r="D72" s="112"/>
      <c r="E72" s="5"/>
      <c r="F72" s="112"/>
      <c r="G72" s="5"/>
      <c r="H72" s="84"/>
      <c r="I72" s="113"/>
      <c r="J72" s="84"/>
      <c r="K72" s="1"/>
      <c r="L72" s="1"/>
      <c r="M72" s="1"/>
      <c r="N72" s="1"/>
      <c r="O72" s="1"/>
      <c r="P72" s="1"/>
    </row>
    <row r="73" spans="1:16" s="2" customFormat="1" ht="21.95" customHeight="1">
      <c r="A73" s="114">
        <v>5.0999999999999996</v>
      </c>
      <c r="B73" s="111" t="s">
        <v>12</v>
      </c>
      <c r="C73" s="115"/>
      <c r="D73" s="115"/>
      <c r="E73" s="5"/>
      <c r="F73" s="112"/>
      <c r="G73" s="5"/>
      <c r="H73" s="84"/>
      <c r="I73" s="113"/>
      <c r="J73" s="84"/>
      <c r="K73" s="1"/>
      <c r="L73" s="1"/>
      <c r="M73" s="1"/>
      <c r="N73" s="1"/>
      <c r="O73" s="1"/>
      <c r="P73" s="1"/>
    </row>
    <row r="74" spans="1:16" s="2" customFormat="1" ht="24">
      <c r="A74" s="16"/>
      <c r="B74" s="74" t="s">
        <v>53</v>
      </c>
      <c r="C74" s="116">
        <v>0</v>
      </c>
      <c r="D74" s="117">
        <v>0</v>
      </c>
      <c r="E74" s="116">
        <v>0</v>
      </c>
      <c r="F74" s="117">
        <v>0</v>
      </c>
      <c r="G74" s="116">
        <v>1</v>
      </c>
      <c r="H74" s="117">
        <v>30000</v>
      </c>
      <c r="I74" s="118">
        <f>C74+E74+G74</f>
        <v>1</v>
      </c>
      <c r="J74" s="119">
        <f>D74+F74+H74</f>
        <v>30000</v>
      </c>
      <c r="K74" s="1"/>
      <c r="L74" s="1"/>
      <c r="M74" s="1"/>
      <c r="N74" s="1"/>
      <c r="O74" s="1"/>
      <c r="P74" s="1"/>
    </row>
    <row r="75" spans="1:16" s="2" customFormat="1" ht="24">
      <c r="A75" s="16"/>
      <c r="B75" s="120" t="s">
        <v>54</v>
      </c>
      <c r="C75" s="121"/>
      <c r="D75" s="122"/>
      <c r="E75" s="121"/>
      <c r="F75" s="122"/>
      <c r="G75" s="121"/>
      <c r="H75" s="122"/>
      <c r="I75" s="123"/>
      <c r="J75" s="124"/>
      <c r="K75" s="1"/>
      <c r="L75" s="1"/>
      <c r="M75" s="1"/>
      <c r="N75" s="1"/>
      <c r="O75" s="1"/>
      <c r="P75" s="1"/>
    </row>
    <row r="76" spans="1:16" s="2" customFormat="1" ht="24">
      <c r="A76" s="16"/>
      <c r="B76" s="11" t="s">
        <v>71</v>
      </c>
      <c r="C76" s="88">
        <v>1</v>
      </c>
      <c r="D76" s="89">
        <v>175000</v>
      </c>
      <c r="E76" s="88">
        <v>1</v>
      </c>
      <c r="F76" s="89">
        <v>175000</v>
      </c>
      <c r="G76" s="88">
        <v>2</v>
      </c>
      <c r="H76" s="89">
        <v>225000</v>
      </c>
      <c r="I76" s="90">
        <f t="shared" ref="I76:J79" si="12">(C76+E76+G76)</f>
        <v>4</v>
      </c>
      <c r="J76" s="91">
        <f t="shared" si="12"/>
        <v>575000</v>
      </c>
      <c r="K76" s="1"/>
      <c r="L76" s="1"/>
      <c r="M76" s="1"/>
      <c r="N76" s="1"/>
      <c r="O76" s="1"/>
      <c r="P76" s="1"/>
    </row>
    <row r="77" spans="1:16" s="2" customFormat="1" ht="24">
      <c r="A77" s="16"/>
      <c r="B77" s="11" t="s">
        <v>38</v>
      </c>
      <c r="C77" s="99">
        <v>0</v>
      </c>
      <c r="D77" s="89">
        <v>0</v>
      </c>
      <c r="E77" s="99">
        <v>0</v>
      </c>
      <c r="F77" s="89">
        <v>0</v>
      </c>
      <c r="G77" s="99">
        <v>0</v>
      </c>
      <c r="H77" s="89">
        <v>0</v>
      </c>
      <c r="I77" s="90">
        <f t="shared" si="12"/>
        <v>0</v>
      </c>
      <c r="J77" s="91">
        <f t="shared" si="12"/>
        <v>0</v>
      </c>
      <c r="K77" s="1"/>
      <c r="L77" s="1"/>
      <c r="M77" s="1"/>
      <c r="N77" s="1"/>
      <c r="O77" s="1"/>
      <c r="P77" s="1"/>
    </row>
    <row r="78" spans="1:16" s="2" customFormat="1" ht="24">
      <c r="A78" s="16"/>
      <c r="B78" s="11" t="s">
        <v>39</v>
      </c>
      <c r="C78" s="99">
        <v>0</v>
      </c>
      <c r="D78" s="89">
        <v>0</v>
      </c>
      <c r="E78" s="99">
        <v>0</v>
      </c>
      <c r="F78" s="89">
        <v>0</v>
      </c>
      <c r="G78" s="99">
        <v>0</v>
      </c>
      <c r="H78" s="89">
        <v>0</v>
      </c>
      <c r="I78" s="90">
        <f t="shared" si="12"/>
        <v>0</v>
      </c>
      <c r="J78" s="91">
        <f t="shared" si="12"/>
        <v>0</v>
      </c>
      <c r="K78" s="1"/>
      <c r="L78" s="1"/>
      <c r="M78" s="1"/>
      <c r="N78" s="1"/>
      <c r="O78" s="1"/>
      <c r="P78" s="1"/>
    </row>
    <row r="79" spans="1:16" s="2" customFormat="1" ht="24">
      <c r="A79" s="125"/>
      <c r="B79" s="11" t="s">
        <v>40</v>
      </c>
      <c r="C79" s="99">
        <v>0</v>
      </c>
      <c r="D79" s="89">
        <v>0</v>
      </c>
      <c r="E79" s="99">
        <v>0</v>
      </c>
      <c r="F79" s="89">
        <v>0</v>
      </c>
      <c r="G79" s="99">
        <v>0</v>
      </c>
      <c r="H79" s="89">
        <v>0</v>
      </c>
      <c r="I79" s="90">
        <f t="shared" si="12"/>
        <v>0</v>
      </c>
      <c r="J79" s="91">
        <f t="shared" si="12"/>
        <v>0</v>
      </c>
      <c r="K79" s="1"/>
      <c r="L79" s="1"/>
      <c r="M79" s="1"/>
      <c r="N79" s="1"/>
      <c r="O79" s="1"/>
      <c r="P79" s="1"/>
    </row>
    <row r="80" spans="1:16" s="2" customFormat="1" ht="24">
      <c r="A80" s="9">
        <v>5.2</v>
      </c>
      <c r="B80" s="111" t="s">
        <v>13</v>
      </c>
      <c r="C80" s="88"/>
      <c r="D80" s="89"/>
      <c r="E80" s="88"/>
      <c r="F80" s="89"/>
      <c r="G80" s="88"/>
      <c r="H80" s="89"/>
      <c r="I80" s="90"/>
      <c r="J80" s="91"/>
      <c r="K80" s="1"/>
      <c r="L80" s="1"/>
      <c r="M80" s="1"/>
      <c r="N80" s="1"/>
      <c r="O80" s="1"/>
      <c r="P80" s="1"/>
    </row>
    <row r="81" spans="1:16" s="2" customFormat="1" ht="24">
      <c r="A81" s="16"/>
      <c r="B81" s="11" t="s">
        <v>60</v>
      </c>
      <c r="C81" s="88">
        <v>5</v>
      </c>
      <c r="D81" s="89">
        <v>1050000</v>
      </c>
      <c r="E81" s="88">
        <v>4</v>
      </c>
      <c r="F81" s="89">
        <v>800000</v>
      </c>
      <c r="G81" s="88">
        <v>4</v>
      </c>
      <c r="H81" s="89">
        <v>800000</v>
      </c>
      <c r="I81" s="90">
        <f t="shared" ref="I81:J86" si="13">(C81+E81+G81)</f>
        <v>13</v>
      </c>
      <c r="J81" s="91">
        <f t="shared" si="13"/>
        <v>2650000</v>
      </c>
      <c r="K81" s="1"/>
      <c r="L81" s="1"/>
      <c r="M81" s="1"/>
      <c r="N81" s="1"/>
      <c r="O81" s="1"/>
      <c r="P81" s="1"/>
    </row>
    <row r="82" spans="1:16" s="2" customFormat="1" ht="24">
      <c r="A82" s="16"/>
      <c r="B82" s="126" t="s">
        <v>41</v>
      </c>
      <c r="C82" s="127">
        <v>3</v>
      </c>
      <c r="D82" s="128">
        <v>98000</v>
      </c>
      <c r="E82" s="127">
        <v>3</v>
      </c>
      <c r="F82" s="128">
        <v>98000</v>
      </c>
      <c r="G82" s="127">
        <v>4</v>
      </c>
      <c r="H82" s="128">
        <v>158000</v>
      </c>
      <c r="I82" s="90">
        <f t="shared" si="13"/>
        <v>10</v>
      </c>
      <c r="J82" s="91">
        <f t="shared" si="13"/>
        <v>354000</v>
      </c>
      <c r="K82" s="1"/>
      <c r="L82" s="1"/>
      <c r="M82" s="1"/>
      <c r="N82" s="1"/>
      <c r="O82" s="1"/>
      <c r="P82" s="1"/>
    </row>
    <row r="83" spans="1:16" s="2" customFormat="1" ht="24">
      <c r="A83" s="125"/>
      <c r="B83" s="129" t="s">
        <v>72</v>
      </c>
      <c r="C83" s="88">
        <v>2</v>
      </c>
      <c r="D83" s="89">
        <v>127600</v>
      </c>
      <c r="E83" s="88">
        <v>2</v>
      </c>
      <c r="F83" s="89">
        <v>127600</v>
      </c>
      <c r="G83" s="88">
        <v>3</v>
      </c>
      <c r="H83" s="89">
        <v>157600</v>
      </c>
      <c r="I83" s="90">
        <f t="shared" si="13"/>
        <v>7</v>
      </c>
      <c r="J83" s="91">
        <f t="shared" si="13"/>
        <v>412800</v>
      </c>
      <c r="K83" s="1"/>
      <c r="L83" s="1"/>
      <c r="M83" s="1"/>
      <c r="N83" s="1"/>
      <c r="O83" s="1"/>
      <c r="P83" s="1"/>
    </row>
    <row r="84" spans="1:16" s="2" customFormat="1" ht="24">
      <c r="A84" s="114">
        <v>5.3</v>
      </c>
      <c r="B84" s="130" t="s">
        <v>18</v>
      </c>
      <c r="C84" s="131"/>
      <c r="D84" s="132"/>
      <c r="E84" s="131"/>
      <c r="F84" s="132"/>
      <c r="G84" s="131"/>
      <c r="H84" s="132"/>
      <c r="I84" s="90"/>
      <c r="J84" s="91"/>
      <c r="K84" s="1"/>
      <c r="L84" s="1"/>
      <c r="M84" s="1"/>
      <c r="N84" s="1"/>
      <c r="O84" s="1"/>
      <c r="P84" s="1"/>
    </row>
    <row r="85" spans="1:16" s="2" customFormat="1" ht="24">
      <c r="A85" s="16"/>
      <c r="B85" s="11" t="s">
        <v>73</v>
      </c>
      <c r="C85" s="88">
        <v>10</v>
      </c>
      <c r="D85" s="89">
        <v>842000</v>
      </c>
      <c r="E85" s="88">
        <v>9</v>
      </c>
      <c r="F85" s="89">
        <v>792000</v>
      </c>
      <c r="G85" s="88">
        <v>10</v>
      </c>
      <c r="H85" s="89">
        <v>942000</v>
      </c>
      <c r="I85" s="90">
        <f>(C85+E85+G85)</f>
        <v>29</v>
      </c>
      <c r="J85" s="91">
        <f t="shared" si="13"/>
        <v>2576000</v>
      </c>
      <c r="K85" s="1"/>
      <c r="L85" s="1"/>
      <c r="M85" s="1"/>
      <c r="N85" s="1"/>
      <c r="O85" s="1"/>
      <c r="P85" s="1"/>
    </row>
    <row r="86" spans="1:16" s="2" customFormat="1" ht="24">
      <c r="A86" s="16"/>
      <c r="B86" s="133" t="s">
        <v>42</v>
      </c>
      <c r="C86" s="88">
        <v>4</v>
      </c>
      <c r="D86" s="89">
        <v>357200</v>
      </c>
      <c r="E86" s="88">
        <v>4</v>
      </c>
      <c r="F86" s="89">
        <v>357200</v>
      </c>
      <c r="G86" s="88">
        <v>4</v>
      </c>
      <c r="H86" s="89">
        <v>357200</v>
      </c>
      <c r="I86" s="90">
        <f t="shared" si="13"/>
        <v>12</v>
      </c>
      <c r="J86" s="91">
        <f t="shared" si="13"/>
        <v>1071600</v>
      </c>
      <c r="K86" s="1"/>
      <c r="L86" s="1"/>
      <c r="M86" s="1"/>
      <c r="N86" s="1"/>
      <c r="O86" s="1"/>
      <c r="P86" s="1"/>
    </row>
    <row r="87" spans="1:16" s="2" customFormat="1" ht="24">
      <c r="A87" s="16"/>
      <c r="B87" s="11" t="s">
        <v>74</v>
      </c>
      <c r="C87" s="88">
        <v>6</v>
      </c>
      <c r="D87" s="89">
        <v>180000</v>
      </c>
      <c r="E87" s="88">
        <v>3</v>
      </c>
      <c r="F87" s="89">
        <v>100000</v>
      </c>
      <c r="G87" s="88">
        <v>3</v>
      </c>
      <c r="H87" s="89">
        <v>100000</v>
      </c>
      <c r="I87" s="90">
        <f t="shared" ref="I87" si="14">(C87+E87+G87)</f>
        <v>12</v>
      </c>
      <c r="J87" s="91">
        <f t="shared" ref="J87" si="15">(D87+F87+H87)</f>
        <v>380000</v>
      </c>
      <c r="K87" s="1"/>
      <c r="L87" s="1"/>
      <c r="M87" s="1"/>
      <c r="N87" s="1"/>
      <c r="O87" s="1"/>
      <c r="P87" s="1"/>
    </row>
    <row r="88" spans="1:16" s="1" customFormat="1" ht="19.5" customHeight="1">
      <c r="A88" s="134"/>
      <c r="C88" s="39"/>
      <c r="D88" s="135"/>
      <c r="E88" s="39"/>
      <c r="F88" s="135"/>
      <c r="G88" s="39"/>
      <c r="H88" s="40"/>
      <c r="I88" s="41"/>
      <c r="J88" s="181">
        <v>120</v>
      </c>
    </row>
    <row r="89" spans="1:16" s="2" customFormat="1" ht="21" customHeight="1">
      <c r="A89" s="186" t="s">
        <v>0</v>
      </c>
      <c r="B89" s="189" t="s">
        <v>1</v>
      </c>
      <c r="C89" s="186" t="s">
        <v>84</v>
      </c>
      <c r="D89" s="201"/>
      <c r="E89" s="201"/>
      <c r="F89" s="201"/>
      <c r="G89" s="201"/>
      <c r="H89" s="202"/>
      <c r="I89" s="192" t="s">
        <v>5</v>
      </c>
      <c r="J89" s="192"/>
      <c r="K89" s="1"/>
      <c r="L89" s="1"/>
      <c r="M89" s="1"/>
      <c r="N89" s="1"/>
      <c r="O89" s="1"/>
      <c r="P89" s="1"/>
    </row>
    <row r="90" spans="1:16" s="2" customFormat="1" ht="21" customHeight="1">
      <c r="A90" s="187"/>
      <c r="B90" s="190"/>
      <c r="C90" s="188"/>
      <c r="D90" s="203"/>
      <c r="E90" s="203"/>
      <c r="F90" s="203"/>
      <c r="G90" s="203"/>
      <c r="H90" s="204"/>
      <c r="I90" s="192" t="s">
        <v>85</v>
      </c>
      <c r="J90" s="192"/>
      <c r="K90" s="1"/>
      <c r="L90" s="1"/>
      <c r="M90" s="1"/>
      <c r="N90" s="1"/>
      <c r="O90" s="1"/>
      <c r="P90" s="1"/>
    </row>
    <row r="91" spans="1:16" s="2" customFormat="1" ht="21" customHeight="1">
      <c r="A91" s="187"/>
      <c r="B91" s="190"/>
      <c r="C91" s="193" t="s">
        <v>2</v>
      </c>
      <c r="D91" s="194" t="s">
        <v>86</v>
      </c>
      <c r="E91" s="197" t="s">
        <v>2</v>
      </c>
      <c r="F91" s="194" t="s">
        <v>80</v>
      </c>
      <c r="G91" s="197" t="s">
        <v>2</v>
      </c>
      <c r="H91" s="198" t="s">
        <v>83</v>
      </c>
      <c r="I91" s="197" t="s">
        <v>2</v>
      </c>
      <c r="J91" s="184" t="s">
        <v>4</v>
      </c>
      <c r="K91" s="1"/>
      <c r="L91" s="1"/>
      <c r="M91" s="1"/>
      <c r="N91" s="1"/>
      <c r="O91" s="1"/>
      <c r="P91" s="1"/>
    </row>
    <row r="92" spans="1:16" s="2" customFormat="1" ht="21" customHeight="1">
      <c r="A92" s="187"/>
      <c r="B92" s="190"/>
      <c r="C92" s="193"/>
      <c r="D92" s="195"/>
      <c r="E92" s="197"/>
      <c r="F92" s="195"/>
      <c r="G92" s="197"/>
      <c r="H92" s="199"/>
      <c r="I92" s="197"/>
      <c r="J92" s="184"/>
      <c r="K92" s="1"/>
      <c r="L92" s="1"/>
      <c r="M92" s="1"/>
      <c r="N92" s="1"/>
      <c r="O92" s="1"/>
      <c r="P92" s="1"/>
    </row>
    <row r="93" spans="1:16" s="2" customFormat="1" ht="21" customHeight="1">
      <c r="A93" s="188"/>
      <c r="B93" s="191"/>
      <c r="C93" s="193"/>
      <c r="D93" s="196"/>
      <c r="E93" s="197"/>
      <c r="F93" s="196"/>
      <c r="G93" s="197"/>
      <c r="H93" s="200"/>
      <c r="I93" s="197"/>
      <c r="J93" s="184"/>
      <c r="K93" s="1"/>
      <c r="L93" s="1"/>
      <c r="M93" s="1"/>
      <c r="N93" s="1"/>
      <c r="O93" s="1"/>
      <c r="P93" s="1"/>
    </row>
    <row r="94" spans="1:16" s="2" customFormat="1" ht="21.6" customHeight="1">
      <c r="A94" s="9">
        <v>5.4</v>
      </c>
      <c r="B94" s="111" t="s">
        <v>19</v>
      </c>
      <c r="C94" s="5"/>
      <c r="D94" s="84"/>
      <c r="E94" s="5"/>
      <c r="F94" s="84"/>
      <c r="G94" s="5"/>
      <c r="H94" s="84"/>
      <c r="I94" s="7"/>
      <c r="J94" s="85"/>
      <c r="K94" s="1"/>
      <c r="L94" s="1"/>
      <c r="M94" s="1"/>
      <c r="N94" s="1"/>
      <c r="O94" s="1"/>
      <c r="P94" s="1"/>
    </row>
    <row r="95" spans="1:16" s="2" customFormat="1" ht="21.6" customHeight="1">
      <c r="A95" s="16"/>
      <c r="B95" s="11" t="s">
        <v>43</v>
      </c>
      <c r="C95" s="88">
        <v>6</v>
      </c>
      <c r="D95" s="89">
        <v>1065000</v>
      </c>
      <c r="E95" s="88">
        <v>6</v>
      </c>
      <c r="F95" s="89">
        <v>1065000</v>
      </c>
      <c r="G95" s="88">
        <v>8</v>
      </c>
      <c r="H95" s="89">
        <v>1215000</v>
      </c>
      <c r="I95" s="90">
        <f t="shared" ref="I95:J97" si="16">(C95+E95+G95)</f>
        <v>20</v>
      </c>
      <c r="J95" s="91">
        <f t="shared" si="16"/>
        <v>3345000</v>
      </c>
      <c r="K95" s="1"/>
      <c r="L95" s="1"/>
      <c r="M95" s="1"/>
      <c r="N95" s="1"/>
      <c r="O95" s="1"/>
      <c r="P95" s="1"/>
    </row>
    <row r="96" spans="1:16" s="2" customFormat="1" ht="21.6" customHeight="1">
      <c r="A96" s="16"/>
      <c r="B96" s="133" t="s">
        <v>44</v>
      </c>
      <c r="C96" s="88">
        <v>5</v>
      </c>
      <c r="D96" s="89">
        <v>205000</v>
      </c>
      <c r="E96" s="88">
        <v>5</v>
      </c>
      <c r="F96" s="89">
        <v>205000</v>
      </c>
      <c r="G96" s="88">
        <v>5</v>
      </c>
      <c r="H96" s="89">
        <v>205000</v>
      </c>
      <c r="I96" s="90">
        <f t="shared" si="16"/>
        <v>15</v>
      </c>
      <c r="J96" s="91">
        <f t="shared" si="16"/>
        <v>615000</v>
      </c>
      <c r="K96" s="1"/>
      <c r="L96" s="1"/>
      <c r="M96" s="1"/>
      <c r="N96" s="1"/>
      <c r="O96" s="1"/>
      <c r="P96" s="1"/>
    </row>
    <row r="97" spans="1:16" s="2" customFormat="1" ht="21.6" customHeight="1">
      <c r="A97" s="16"/>
      <c r="B97" s="133" t="s">
        <v>45</v>
      </c>
      <c r="C97" s="88">
        <v>4</v>
      </c>
      <c r="D97" s="89">
        <v>390000</v>
      </c>
      <c r="E97" s="88">
        <v>1</v>
      </c>
      <c r="F97" s="89">
        <v>250000</v>
      </c>
      <c r="G97" s="88">
        <v>2</v>
      </c>
      <c r="H97" s="89">
        <v>300000</v>
      </c>
      <c r="I97" s="90">
        <f>(C97+E97+G97)</f>
        <v>7</v>
      </c>
      <c r="J97" s="91">
        <f t="shared" si="16"/>
        <v>940000</v>
      </c>
      <c r="K97" s="1"/>
      <c r="L97" s="1"/>
      <c r="M97" s="1"/>
      <c r="N97" s="1"/>
      <c r="O97" s="1"/>
      <c r="P97" s="1"/>
    </row>
    <row r="98" spans="1:16" s="11" customFormat="1" ht="21.6" customHeight="1">
      <c r="B98" s="50" t="s">
        <v>3</v>
      </c>
      <c r="C98" s="109">
        <f t="shared" ref="C98:I98" si="17">(C74+C76+C77+C78+C79+C81+C82+C83+C85+C86+C87+C95+C96+C97)</f>
        <v>46</v>
      </c>
      <c r="D98" s="95">
        <f t="shared" si="17"/>
        <v>4489800</v>
      </c>
      <c r="E98" s="109">
        <f t="shared" si="17"/>
        <v>38</v>
      </c>
      <c r="F98" s="95">
        <f t="shared" si="17"/>
        <v>3969800</v>
      </c>
      <c r="G98" s="109">
        <f t="shared" si="17"/>
        <v>46</v>
      </c>
      <c r="H98" s="95">
        <f t="shared" si="17"/>
        <v>4489800</v>
      </c>
      <c r="I98" s="109">
        <f t="shared" si="17"/>
        <v>130</v>
      </c>
      <c r="J98" s="91">
        <f>(D98+F98+H98)</f>
        <v>12949400</v>
      </c>
    </row>
    <row r="99" spans="1:16" s="2" customFormat="1" ht="21.6" customHeight="1">
      <c r="A99" s="136">
        <v>6</v>
      </c>
      <c r="B99" s="55" t="s">
        <v>25</v>
      </c>
      <c r="C99" s="88"/>
      <c r="D99" s="89"/>
      <c r="E99" s="88"/>
      <c r="F99" s="100"/>
      <c r="G99" s="88"/>
      <c r="H99" s="89"/>
      <c r="I99" s="90"/>
      <c r="J99" s="91"/>
      <c r="K99" s="1"/>
      <c r="L99" s="1"/>
      <c r="M99" s="1"/>
      <c r="N99" s="1"/>
      <c r="O99" s="1"/>
      <c r="P99" s="1"/>
    </row>
    <row r="100" spans="1:16" s="2" customFormat="1" ht="21.6" customHeight="1">
      <c r="A100" s="137">
        <v>6.1</v>
      </c>
      <c r="B100" s="111" t="s">
        <v>16</v>
      </c>
      <c r="C100" s="88"/>
      <c r="D100" s="100"/>
      <c r="E100" s="88"/>
      <c r="F100" s="100"/>
      <c r="G100" s="88"/>
      <c r="H100" s="100"/>
      <c r="I100" s="90"/>
      <c r="J100" s="91"/>
      <c r="K100" s="1"/>
      <c r="L100" s="1"/>
      <c r="M100" s="1"/>
      <c r="N100" s="1"/>
      <c r="O100" s="1"/>
      <c r="P100" s="1"/>
    </row>
    <row r="101" spans="1:16" s="2" customFormat="1" ht="21.6" customHeight="1">
      <c r="A101" s="138"/>
      <c r="B101" s="17" t="s">
        <v>26</v>
      </c>
      <c r="C101" s="88">
        <v>0</v>
      </c>
      <c r="D101" s="89">
        <v>0</v>
      </c>
      <c r="E101" s="88"/>
      <c r="F101" s="89">
        <v>0</v>
      </c>
      <c r="G101" s="88">
        <v>1</v>
      </c>
      <c r="H101" s="89">
        <v>100000</v>
      </c>
      <c r="I101" s="139">
        <f t="shared" ref="I101:J104" si="18">(C101+E101+G101)</f>
        <v>1</v>
      </c>
      <c r="J101" s="140">
        <f t="shared" si="18"/>
        <v>100000</v>
      </c>
      <c r="K101" s="1"/>
      <c r="L101" s="1"/>
      <c r="M101" s="1"/>
      <c r="N101" s="1"/>
      <c r="O101" s="1"/>
      <c r="P101" s="1"/>
    </row>
    <row r="102" spans="1:16" s="2" customFormat="1" ht="21.6" customHeight="1">
      <c r="A102" s="141"/>
      <c r="B102" s="126" t="s">
        <v>75</v>
      </c>
      <c r="C102" s="116">
        <v>1</v>
      </c>
      <c r="D102" s="117">
        <v>100000</v>
      </c>
      <c r="E102" s="116">
        <v>0</v>
      </c>
      <c r="F102" s="117">
        <v>0</v>
      </c>
      <c r="G102" s="116">
        <v>0</v>
      </c>
      <c r="H102" s="142">
        <v>0</v>
      </c>
      <c r="I102" s="139">
        <f t="shared" si="18"/>
        <v>1</v>
      </c>
      <c r="J102" s="140">
        <f t="shared" si="18"/>
        <v>100000</v>
      </c>
      <c r="K102" s="1"/>
      <c r="L102" s="1"/>
      <c r="M102" s="1"/>
      <c r="N102" s="1"/>
      <c r="O102" s="1"/>
      <c r="P102" s="1"/>
    </row>
    <row r="103" spans="1:16" s="2" customFormat="1" ht="21.6" customHeight="1">
      <c r="A103" s="143"/>
      <c r="B103" s="144" t="s">
        <v>55</v>
      </c>
      <c r="C103" s="145"/>
      <c r="D103" s="146"/>
      <c r="E103" s="145"/>
      <c r="F103" s="146"/>
      <c r="G103" s="145"/>
      <c r="H103" s="146"/>
      <c r="I103" s="147"/>
      <c r="J103" s="148"/>
      <c r="K103" s="1"/>
      <c r="L103" s="1"/>
      <c r="M103" s="1"/>
      <c r="N103" s="1"/>
      <c r="O103" s="1"/>
      <c r="P103" s="1"/>
    </row>
    <row r="104" spans="1:16" s="2" customFormat="1" ht="21.6" customHeight="1">
      <c r="A104" s="141"/>
      <c r="B104" s="126" t="s">
        <v>56</v>
      </c>
      <c r="C104" s="116">
        <v>0</v>
      </c>
      <c r="D104" s="117">
        <v>0</v>
      </c>
      <c r="E104" s="116">
        <v>0</v>
      </c>
      <c r="F104" s="117">
        <v>0</v>
      </c>
      <c r="G104" s="116">
        <v>2</v>
      </c>
      <c r="H104" s="142">
        <v>110000</v>
      </c>
      <c r="I104" s="139">
        <f t="shared" si="18"/>
        <v>2</v>
      </c>
      <c r="J104" s="140">
        <f t="shared" si="18"/>
        <v>110000</v>
      </c>
      <c r="K104" s="1"/>
      <c r="L104" s="1"/>
      <c r="M104" s="1"/>
      <c r="N104" s="1"/>
      <c r="O104" s="1"/>
      <c r="P104" s="1"/>
    </row>
    <row r="105" spans="1:16" s="2" customFormat="1" ht="21.6" customHeight="1">
      <c r="A105" s="141"/>
      <c r="B105" s="144" t="s">
        <v>57</v>
      </c>
      <c r="C105" s="145"/>
      <c r="D105" s="146"/>
      <c r="E105" s="145"/>
      <c r="F105" s="146"/>
      <c r="G105" s="145"/>
      <c r="H105" s="146"/>
      <c r="I105" s="149"/>
      <c r="J105" s="148"/>
      <c r="K105" s="1"/>
      <c r="L105" s="1"/>
      <c r="M105" s="1"/>
      <c r="N105" s="1"/>
      <c r="O105" s="1"/>
      <c r="P105" s="1"/>
    </row>
    <row r="106" spans="1:16" s="2" customFormat="1" ht="21.6" customHeight="1">
      <c r="A106" s="141"/>
      <c r="B106" s="126" t="s">
        <v>58</v>
      </c>
      <c r="C106" s="116">
        <v>0</v>
      </c>
      <c r="D106" s="117">
        <v>0</v>
      </c>
      <c r="E106" s="116">
        <v>0</v>
      </c>
      <c r="F106" s="117">
        <v>0</v>
      </c>
      <c r="G106" s="116">
        <v>0</v>
      </c>
      <c r="H106" s="117">
        <v>0</v>
      </c>
      <c r="I106" s="150">
        <f t="shared" ref="I106:J110" si="19">(C106+E106+G106)</f>
        <v>0</v>
      </c>
      <c r="J106" s="140">
        <f t="shared" si="19"/>
        <v>0</v>
      </c>
      <c r="K106" s="1"/>
      <c r="L106" s="1"/>
      <c r="M106" s="1"/>
      <c r="N106" s="1"/>
      <c r="O106" s="1"/>
      <c r="P106" s="1"/>
    </row>
    <row r="107" spans="1:16" s="2" customFormat="1" ht="21.6" customHeight="1">
      <c r="A107" s="151"/>
      <c r="B107" s="120" t="s">
        <v>59</v>
      </c>
      <c r="C107" s="121"/>
      <c r="D107" s="122"/>
      <c r="E107" s="121"/>
      <c r="F107" s="122"/>
      <c r="G107" s="121"/>
      <c r="H107" s="122"/>
      <c r="I107" s="147"/>
      <c r="J107" s="152"/>
      <c r="K107" s="1"/>
      <c r="L107" s="1"/>
      <c r="M107" s="1"/>
      <c r="N107" s="1"/>
      <c r="O107" s="1"/>
      <c r="P107" s="1"/>
    </row>
    <row r="108" spans="1:16" s="2" customFormat="1" ht="21.6" customHeight="1">
      <c r="A108" s="137">
        <v>6.2</v>
      </c>
      <c r="B108" s="130" t="s">
        <v>27</v>
      </c>
      <c r="C108" s="131"/>
      <c r="D108" s="153"/>
      <c r="E108" s="131"/>
      <c r="F108" s="153"/>
      <c r="G108" s="131"/>
      <c r="H108" s="132"/>
      <c r="I108" s="139"/>
      <c r="J108" s="140"/>
      <c r="K108" s="1"/>
      <c r="L108" s="1"/>
      <c r="M108" s="1"/>
      <c r="N108" s="1"/>
      <c r="O108" s="1"/>
      <c r="P108" s="1"/>
    </row>
    <row r="109" spans="1:16" s="2" customFormat="1" ht="21.6" customHeight="1">
      <c r="A109" s="141"/>
      <c r="B109" s="178" t="s">
        <v>88</v>
      </c>
      <c r="C109" s="127">
        <v>2</v>
      </c>
      <c r="D109" s="173">
        <v>2600000</v>
      </c>
      <c r="E109" s="127">
        <v>2</v>
      </c>
      <c r="F109" s="173">
        <v>2600000</v>
      </c>
      <c r="G109" s="127">
        <v>2</v>
      </c>
      <c r="H109" s="128">
        <v>2600000</v>
      </c>
      <c r="I109" s="139">
        <f t="shared" si="19"/>
        <v>6</v>
      </c>
      <c r="J109" s="140">
        <f t="shared" si="19"/>
        <v>7800000</v>
      </c>
      <c r="K109" s="1"/>
      <c r="L109" s="1"/>
      <c r="M109" s="1"/>
      <c r="N109" s="1"/>
      <c r="O109" s="1"/>
      <c r="P109" s="1"/>
    </row>
    <row r="110" spans="1:16" s="2" customFormat="1" ht="21.6" customHeight="1">
      <c r="A110" s="151"/>
      <c r="B110" s="179" t="s">
        <v>76</v>
      </c>
      <c r="C110" s="88">
        <v>3</v>
      </c>
      <c r="D110" s="154">
        <v>870000</v>
      </c>
      <c r="E110" s="88">
        <v>4</v>
      </c>
      <c r="F110" s="154">
        <v>1670000</v>
      </c>
      <c r="G110" s="88">
        <v>6</v>
      </c>
      <c r="H110" s="89">
        <v>1870000</v>
      </c>
      <c r="I110" s="90">
        <f t="shared" si="19"/>
        <v>13</v>
      </c>
      <c r="J110" s="91">
        <f t="shared" si="19"/>
        <v>4410000</v>
      </c>
      <c r="K110" s="1"/>
      <c r="L110" s="1"/>
      <c r="M110" s="1"/>
      <c r="N110" s="1"/>
      <c r="O110" s="1"/>
      <c r="P110" s="1"/>
    </row>
    <row r="111" spans="1:16" s="2" customFormat="1" ht="24">
      <c r="A111" s="1"/>
      <c r="B111" s="174"/>
      <c r="C111" s="175"/>
      <c r="D111" s="176"/>
      <c r="E111" s="175"/>
      <c r="F111" s="176"/>
      <c r="G111" s="175"/>
      <c r="H111" s="177"/>
      <c r="I111" s="150"/>
      <c r="J111" s="182">
        <v>121</v>
      </c>
      <c r="K111" s="1"/>
      <c r="L111" s="1"/>
      <c r="M111" s="1"/>
      <c r="N111" s="1"/>
      <c r="O111" s="1"/>
      <c r="P111" s="1"/>
    </row>
    <row r="112" spans="1:16" s="1" customFormat="1" ht="24">
      <c r="A112" s="134"/>
      <c r="C112" s="39"/>
      <c r="D112" s="135"/>
      <c r="E112" s="39"/>
      <c r="F112" s="135"/>
      <c r="G112" s="39"/>
      <c r="H112" s="40"/>
      <c r="I112" s="41"/>
      <c r="J112" s="40"/>
    </row>
    <row r="113" spans="1:16" s="2" customFormat="1" ht="21" customHeight="1">
      <c r="A113" s="186" t="s">
        <v>0</v>
      </c>
      <c r="B113" s="189" t="s">
        <v>1</v>
      </c>
      <c r="C113" s="186" t="s">
        <v>84</v>
      </c>
      <c r="D113" s="201"/>
      <c r="E113" s="201"/>
      <c r="F113" s="201"/>
      <c r="G113" s="201"/>
      <c r="H113" s="202"/>
      <c r="I113" s="192" t="s">
        <v>5</v>
      </c>
      <c r="J113" s="192"/>
      <c r="K113" s="1"/>
      <c r="L113" s="1"/>
      <c r="M113" s="1"/>
      <c r="N113" s="1"/>
      <c r="O113" s="1"/>
      <c r="P113" s="1"/>
    </row>
    <row r="114" spans="1:16" s="2" customFormat="1" ht="21" customHeight="1">
      <c r="A114" s="187"/>
      <c r="B114" s="190"/>
      <c r="C114" s="188"/>
      <c r="D114" s="203"/>
      <c r="E114" s="203"/>
      <c r="F114" s="203"/>
      <c r="G114" s="203"/>
      <c r="H114" s="204"/>
      <c r="I114" s="192" t="s">
        <v>85</v>
      </c>
      <c r="J114" s="192"/>
      <c r="K114" s="1"/>
      <c r="L114" s="1"/>
      <c r="M114" s="1"/>
      <c r="N114" s="1"/>
      <c r="O114" s="1"/>
      <c r="P114" s="1"/>
    </row>
    <row r="115" spans="1:16" s="2" customFormat="1" ht="21" customHeight="1">
      <c r="A115" s="187"/>
      <c r="B115" s="190"/>
      <c r="C115" s="193" t="s">
        <v>2</v>
      </c>
      <c r="D115" s="194" t="s">
        <v>86</v>
      </c>
      <c r="E115" s="197" t="s">
        <v>2</v>
      </c>
      <c r="F115" s="194" t="s">
        <v>80</v>
      </c>
      <c r="G115" s="197" t="s">
        <v>2</v>
      </c>
      <c r="H115" s="198" t="s">
        <v>83</v>
      </c>
      <c r="I115" s="197" t="s">
        <v>2</v>
      </c>
      <c r="J115" s="184" t="s">
        <v>4</v>
      </c>
      <c r="K115" s="1"/>
      <c r="L115" s="1"/>
      <c r="M115" s="1"/>
      <c r="N115" s="1"/>
      <c r="O115" s="1"/>
      <c r="P115" s="1"/>
    </row>
    <row r="116" spans="1:16" s="2" customFormat="1" ht="21" customHeight="1">
      <c r="A116" s="187"/>
      <c r="B116" s="190"/>
      <c r="C116" s="193"/>
      <c r="D116" s="195"/>
      <c r="E116" s="197"/>
      <c r="F116" s="195"/>
      <c r="G116" s="197"/>
      <c r="H116" s="199"/>
      <c r="I116" s="197"/>
      <c r="J116" s="184"/>
      <c r="K116" s="1"/>
      <c r="L116" s="1"/>
      <c r="M116" s="1"/>
      <c r="N116" s="1"/>
      <c r="O116" s="1"/>
      <c r="P116" s="1"/>
    </row>
    <row r="117" spans="1:16" s="2" customFormat="1" ht="21" customHeight="1">
      <c r="A117" s="188"/>
      <c r="B117" s="191"/>
      <c r="C117" s="193"/>
      <c r="D117" s="196"/>
      <c r="E117" s="197"/>
      <c r="F117" s="196"/>
      <c r="G117" s="197"/>
      <c r="H117" s="200"/>
      <c r="I117" s="197"/>
      <c r="J117" s="184"/>
      <c r="K117" s="1"/>
      <c r="L117" s="1"/>
      <c r="M117" s="1"/>
      <c r="N117" s="1"/>
      <c r="O117" s="1"/>
      <c r="P117" s="1"/>
    </row>
    <row r="118" spans="1:16" s="2" customFormat="1" ht="24">
      <c r="A118" s="155">
        <v>6.3</v>
      </c>
      <c r="B118" s="4" t="s">
        <v>28</v>
      </c>
      <c r="C118" s="5"/>
      <c r="D118" s="156"/>
      <c r="E118" s="5"/>
      <c r="F118" s="156"/>
      <c r="G118" s="5"/>
      <c r="H118" s="6"/>
      <c r="I118" s="7"/>
      <c r="J118" s="8"/>
      <c r="K118" s="1"/>
      <c r="L118" s="1"/>
      <c r="M118" s="1"/>
      <c r="N118" s="1"/>
      <c r="O118" s="1"/>
      <c r="P118" s="1"/>
    </row>
    <row r="119" spans="1:16" s="2" customFormat="1" ht="24">
      <c r="A119" s="157"/>
      <c r="B119" s="17" t="s">
        <v>77</v>
      </c>
      <c r="C119" s="88">
        <v>1</v>
      </c>
      <c r="D119" s="154">
        <v>300000</v>
      </c>
      <c r="E119" s="88">
        <v>1</v>
      </c>
      <c r="F119" s="154">
        <v>300000</v>
      </c>
      <c r="G119" s="88">
        <v>1</v>
      </c>
      <c r="H119" s="89">
        <v>300000</v>
      </c>
      <c r="I119" s="139">
        <f t="shared" ref="I119:J123" si="20">(C119+E119+G119)</f>
        <v>3</v>
      </c>
      <c r="J119" s="158">
        <f t="shared" si="20"/>
        <v>900000</v>
      </c>
      <c r="K119" s="1"/>
      <c r="L119" s="1"/>
      <c r="M119" s="1"/>
      <c r="N119" s="1"/>
      <c r="O119" s="1"/>
      <c r="P119" s="1"/>
    </row>
    <row r="120" spans="1:16" s="2" customFormat="1" ht="24">
      <c r="A120" s="159"/>
      <c r="B120" s="17" t="s">
        <v>29</v>
      </c>
      <c r="C120" s="88">
        <v>0</v>
      </c>
      <c r="D120" s="160">
        <v>0</v>
      </c>
      <c r="E120" s="88">
        <v>0</v>
      </c>
      <c r="F120" s="154">
        <v>0</v>
      </c>
      <c r="G120" s="88">
        <v>0</v>
      </c>
      <c r="H120" s="89">
        <v>0</v>
      </c>
      <c r="I120" s="139">
        <f t="shared" si="20"/>
        <v>0</v>
      </c>
      <c r="J120" s="158">
        <f t="shared" si="20"/>
        <v>0</v>
      </c>
      <c r="K120" s="1"/>
      <c r="L120" s="1"/>
      <c r="M120" s="1"/>
      <c r="N120" s="1"/>
      <c r="O120" s="1"/>
      <c r="P120" s="1"/>
    </row>
    <row r="121" spans="1:16" s="2" customFormat="1" ht="24">
      <c r="A121" s="143">
        <v>6.4</v>
      </c>
      <c r="B121" s="4" t="s">
        <v>30</v>
      </c>
      <c r="C121" s="88"/>
      <c r="D121" s="161"/>
      <c r="E121" s="88"/>
      <c r="F121" s="161"/>
      <c r="G121" s="88"/>
      <c r="H121" s="100"/>
      <c r="I121" s="139">
        <f t="shared" si="20"/>
        <v>0</v>
      </c>
      <c r="J121" s="158"/>
      <c r="K121" s="1"/>
      <c r="L121" s="1"/>
      <c r="M121" s="1"/>
      <c r="N121" s="1"/>
      <c r="O121" s="1"/>
      <c r="P121" s="1"/>
    </row>
    <row r="122" spans="1:16" s="2" customFormat="1" ht="24">
      <c r="A122" s="162"/>
      <c r="B122" s="60" t="s">
        <v>78</v>
      </c>
      <c r="C122" s="88">
        <v>0</v>
      </c>
      <c r="D122" s="154">
        <v>0</v>
      </c>
      <c r="E122" s="88">
        <v>0</v>
      </c>
      <c r="F122" s="154">
        <v>0</v>
      </c>
      <c r="G122" s="88">
        <v>2</v>
      </c>
      <c r="H122" s="89">
        <v>250000</v>
      </c>
      <c r="I122" s="139">
        <f t="shared" si="20"/>
        <v>2</v>
      </c>
      <c r="J122" s="158">
        <f t="shared" si="20"/>
        <v>250000</v>
      </c>
      <c r="K122" s="1"/>
      <c r="L122" s="1"/>
      <c r="M122" s="1"/>
      <c r="N122" s="1"/>
      <c r="O122" s="1"/>
      <c r="P122" s="1"/>
    </row>
    <row r="123" spans="1:16" s="11" customFormat="1" ht="24">
      <c r="B123" s="50" t="s">
        <v>3</v>
      </c>
      <c r="C123" s="109">
        <f t="shared" ref="C123:H123" si="21">(C101+C102+C104+C106+C109+C110+C111+C119+C120+C122)</f>
        <v>7</v>
      </c>
      <c r="D123" s="95">
        <f t="shared" si="21"/>
        <v>3870000</v>
      </c>
      <c r="E123" s="109">
        <f t="shared" si="21"/>
        <v>7</v>
      </c>
      <c r="F123" s="95">
        <f t="shared" si="21"/>
        <v>4570000</v>
      </c>
      <c r="G123" s="109">
        <f t="shared" si="21"/>
        <v>14</v>
      </c>
      <c r="H123" s="95">
        <f t="shared" si="21"/>
        <v>5230000</v>
      </c>
      <c r="I123" s="139">
        <f t="shared" si="20"/>
        <v>28</v>
      </c>
      <c r="J123" s="158">
        <f t="shared" si="20"/>
        <v>13670000</v>
      </c>
    </row>
    <row r="124" spans="1:16" s="11" customFormat="1" ht="24">
      <c r="B124" s="163" t="s">
        <v>31</v>
      </c>
      <c r="C124" s="164">
        <f t="shared" ref="C124:J124" si="22">(C31+C42+C56+C64+C98+C123)</f>
        <v>152</v>
      </c>
      <c r="D124" s="165">
        <f t="shared" si="22"/>
        <v>71247425</v>
      </c>
      <c r="E124" s="166">
        <f t="shared" si="22"/>
        <v>84</v>
      </c>
      <c r="F124" s="165">
        <f t="shared" si="22"/>
        <v>15036425</v>
      </c>
      <c r="G124" s="166">
        <f t="shared" si="22"/>
        <v>239</v>
      </c>
      <c r="H124" s="167">
        <f t="shared" si="22"/>
        <v>76854625</v>
      </c>
      <c r="I124" s="167">
        <f t="shared" si="22"/>
        <v>475</v>
      </c>
      <c r="J124" s="167">
        <f t="shared" si="22"/>
        <v>163138475</v>
      </c>
    </row>
    <row r="125" spans="1:16" s="2" customFormat="1" ht="24">
      <c r="A125" s="1"/>
      <c r="B125" s="1"/>
      <c r="C125" s="1"/>
      <c r="D125" s="168"/>
      <c r="E125" s="1"/>
      <c r="F125" s="168"/>
      <c r="G125" s="1"/>
      <c r="H125" s="169"/>
      <c r="I125" s="170"/>
      <c r="J125" s="169"/>
      <c r="K125" s="1"/>
      <c r="L125" s="1"/>
      <c r="M125" s="1"/>
      <c r="N125" s="1"/>
      <c r="O125" s="1"/>
      <c r="P125" s="1"/>
    </row>
    <row r="136" spans="10:10" ht="23.25">
      <c r="J136" s="183">
        <v>122</v>
      </c>
    </row>
  </sheetData>
  <mergeCells count="81">
    <mergeCell ref="H115:H117"/>
    <mergeCell ref="I115:I117"/>
    <mergeCell ref="J115:J117"/>
    <mergeCell ref="A113:A117"/>
    <mergeCell ref="B113:B117"/>
    <mergeCell ref="C113:H114"/>
    <mergeCell ref="I113:J113"/>
    <mergeCell ref="I114:J114"/>
    <mergeCell ref="C115:C117"/>
    <mergeCell ref="D115:D117"/>
    <mergeCell ref="E115:E117"/>
    <mergeCell ref="F115:F117"/>
    <mergeCell ref="G115:G117"/>
    <mergeCell ref="E91:E93"/>
    <mergeCell ref="F91:F93"/>
    <mergeCell ref="G91:G93"/>
    <mergeCell ref="H91:H93"/>
    <mergeCell ref="I91:I93"/>
    <mergeCell ref="J91:J93"/>
    <mergeCell ref="H69:H71"/>
    <mergeCell ref="I69:I71"/>
    <mergeCell ref="J69:J71"/>
    <mergeCell ref="A89:A93"/>
    <mergeCell ref="B89:B93"/>
    <mergeCell ref="C89:H90"/>
    <mergeCell ref="I89:J89"/>
    <mergeCell ref="I90:J90"/>
    <mergeCell ref="C91:C93"/>
    <mergeCell ref="D91:D93"/>
    <mergeCell ref="A67:A71"/>
    <mergeCell ref="B67:B71"/>
    <mergeCell ref="C67:H68"/>
    <mergeCell ref="I67:J67"/>
    <mergeCell ref="I68:J68"/>
    <mergeCell ref="C69:C71"/>
    <mergeCell ref="D69:D71"/>
    <mergeCell ref="E69:E71"/>
    <mergeCell ref="F69:F71"/>
    <mergeCell ref="G69:G71"/>
    <mergeCell ref="E48:E50"/>
    <mergeCell ref="F48:F50"/>
    <mergeCell ref="G48:G50"/>
    <mergeCell ref="H48:H50"/>
    <mergeCell ref="I48:I50"/>
    <mergeCell ref="J48:J50"/>
    <mergeCell ref="H25:H27"/>
    <mergeCell ref="I25:I27"/>
    <mergeCell ref="J25:J27"/>
    <mergeCell ref="A46:A50"/>
    <mergeCell ref="B46:B50"/>
    <mergeCell ref="C46:H47"/>
    <mergeCell ref="I46:J46"/>
    <mergeCell ref="I47:J47"/>
    <mergeCell ref="C48:C50"/>
    <mergeCell ref="D48:D50"/>
    <mergeCell ref="A23:A27"/>
    <mergeCell ref="B23:B27"/>
    <mergeCell ref="C23:H24"/>
    <mergeCell ref="I23:J23"/>
    <mergeCell ref="I24:J24"/>
    <mergeCell ref="C25:C27"/>
    <mergeCell ref="D25:D27"/>
    <mergeCell ref="E25:E27"/>
    <mergeCell ref="F25:F27"/>
    <mergeCell ref="G25:G27"/>
    <mergeCell ref="J6:J8"/>
    <mergeCell ref="A1:J1"/>
    <mergeCell ref="A2:J2"/>
    <mergeCell ref="A3:J3"/>
    <mergeCell ref="A4:A8"/>
    <mergeCell ref="B4:B8"/>
    <mergeCell ref="C4:H5"/>
    <mergeCell ref="I4:J4"/>
    <mergeCell ref="I5:J5"/>
    <mergeCell ref="C6:C8"/>
    <mergeCell ref="D6:D8"/>
    <mergeCell ref="E6:E8"/>
    <mergeCell ref="F6:F8"/>
    <mergeCell ref="G6:G8"/>
    <mergeCell ref="H6:H8"/>
    <mergeCell ref="I6:I8"/>
  </mergeCells>
  <pageMargins left="0.45" right="0.26" top="0.65" bottom="0.39" header="0.31496062992125984" footer="0.31496062992125984"/>
  <pageSetup paperSize="9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</vt:i4>
      </vt:variant>
      <vt:variant>
        <vt:lpstr>ช่วงที่มีชื่อ</vt:lpstr>
      </vt:variant>
      <vt:variant>
        <vt:i4>1</vt:i4>
      </vt:variant>
    </vt:vector>
  </HeadingPairs>
  <TitlesOfParts>
    <vt:vector size="2" baseType="lpstr">
      <vt:lpstr>สรุปโครงการแผนพัฒนา 59-61</vt:lpstr>
      <vt:lpstr>'สรุปโครงการแผนพัฒนา 59-61'!Print_Area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2015-11-24T01:41:38Z</cp:lastPrinted>
  <dcterms:created xsi:type="dcterms:W3CDTF">2011-03-16T03:23:36Z</dcterms:created>
  <dcterms:modified xsi:type="dcterms:W3CDTF">2015-11-24T07:06:16Z</dcterms:modified>
</cp:coreProperties>
</file>